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2-Febrero\"/>
    </mc:Choice>
  </mc:AlternateContent>
  <xr:revisionPtr revIDLastSave="0" documentId="13_ncr:1_{66219977-3B39-4008-9C18-22391117C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nos Ext" sheetId="4" r:id="rId1"/>
    <sheet name="Data" sheetId="3" state="hidden" r:id="rId2"/>
  </sheets>
  <definedNames>
    <definedName name="ExternalData_1" localSheetId="1" hidden="1">Data!$A$1:$A$2</definedName>
    <definedName name="ExternalData_2" localSheetId="1" hidden="1">Data!$C$1:$D$2</definedName>
    <definedName name="ExternalData_3" localSheetId="1" hidden="1">Data!$F$1:$F$2</definedName>
    <definedName name="ExternalData_6" localSheetId="0" hidden="1">'Bonos Ext'!$B$13:$L$68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9" i="4" l="1"/>
  <c r="J69" i="4"/>
  <c r="K69" i="4"/>
  <c r="E100" i="4"/>
  <c r="L109" i="4" l="1"/>
  <c r="K109" i="4"/>
  <c r="J109" i="4"/>
  <c r="I109" i="4"/>
  <c r="H109" i="4"/>
  <c r="G109" i="4"/>
  <c r="F109" i="4"/>
  <c r="E109" i="4"/>
  <c r="L100" i="4"/>
  <c r="K100" i="4"/>
  <c r="J100" i="4"/>
  <c r="I100" i="4"/>
  <c r="H100" i="4"/>
  <c r="G100" i="4"/>
  <c r="F10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FechaCorte" description="Connection to the 'FechaCorte' query in the workbook." type="5" refreshedVersion="0" background="1">
    <dbPr connection="Provider=Microsoft.Mashup.OleDb.1;Data Source=$Workbook$;Location=FechaCorte;Extended Properties=&quot;&quot;" command="SELECT * FROM [FechaCorte]"/>
  </connection>
  <connection id="2" xr16:uid="{00000000-0015-0000-FFFF-FFFF01000000}" keepAlive="1" name="Query - Monto_Circulacion" description="Connection to the 'Monto_Circulacion' query in the workbook." type="5" refreshedVersion="6" background="1" saveData="1">
    <dbPr connection="Provider=Microsoft.Mashup.OleDb.1;Data Source=$Workbook$;Location=Monto_Circulacion;Extended Properties=&quot;&quot;" command="SELECT * FROM [Monto_Circulacion]"/>
  </connection>
  <connection id="3" xr16:uid="{00000000-0015-0000-FFFF-FFFF02000000}" keepAlive="1" name="Query - Servicio_DOP" description="Connection to the 'Servicio_DOP' query in the workbook." type="5" refreshedVersion="6" background="1" saveData="1">
    <dbPr connection="Provider=Microsoft.Mashup.OleDb.1;Data Source=$Workbook$;Location=Servicio_DOP;Extended Properties=&quot;&quot;" command="SELECT * FROM [Servicio_DOP]"/>
  </connection>
  <connection id="4" xr16:uid="{00000000-0015-0000-FFFF-FFFF03000000}" keepAlive="1" name="Query - Servicio_USD" description="Connection to the 'Servicio_USD' query in the workbook." type="5" refreshedVersion="6" background="1" saveData="1">
    <dbPr connection="Provider=Microsoft.Mashup.OleDb.1;Data Source=$Workbook$;Location=Servicio_USD;Extended Properties=&quot;&quot;" command="SELECT * FROM [Servicio_USD]"/>
  </connection>
  <connection id="5" xr16:uid="{00000000-0015-0000-FFFF-FFFF04000000}" keepAlive="1" name="Query - Servicio_USD(1)" description="Connection to the 'Servicio_USD' query in the workbook." type="5" refreshedVersion="7" background="1" saveData="1">
    <dbPr connection="Provider=Microsoft.Mashup.OleDb.1;Data Source=$Workbook$;Location=Servicio_USD;Extended Properties=&quot;&quot;" command="SELECT * FROM [Servicio_USD]"/>
  </connection>
</connections>
</file>

<file path=xl/sharedStrings.xml><?xml version="1.0" encoding="utf-8"?>
<sst xmlns="http://schemas.openxmlformats.org/spreadsheetml/2006/main" count="306" uniqueCount="129">
  <si>
    <t>XS0052684601</t>
  </si>
  <si>
    <t>USD</t>
  </si>
  <si>
    <t>Globales 0952-1</t>
  </si>
  <si>
    <t>Globales 2010-24-0001</t>
  </si>
  <si>
    <t>US25714PAK49</t>
  </si>
  <si>
    <t>USP3579EBZ99</t>
  </si>
  <si>
    <t>DOP</t>
  </si>
  <si>
    <t>Globales 2013-24-0002</t>
  </si>
  <si>
    <t>US25714PBZ09</t>
  </si>
  <si>
    <t>Globales 2013-24-0001</t>
  </si>
  <si>
    <t>US25714PBY34</t>
  </si>
  <si>
    <t>Globales 2015-24-0001</t>
  </si>
  <si>
    <t>US25714PCV85</t>
  </si>
  <si>
    <t>Globales 2016-24-0001</t>
  </si>
  <si>
    <t>USP3579EBK21</t>
  </si>
  <si>
    <t>Globales 2019-24-0002</t>
  </si>
  <si>
    <t>USP3579ECD78</t>
  </si>
  <si>
    <t>Globales 2017-24-0001</t>
  </si>
  <si>
    <t>USP3579EBV85</t>
  </si>
  <si>
    <t>Globales 0953</t>
  </si>
  <si>
    <t>USP3579EAG28</t>
  </si>
  <si>
    <t>Globales 2018-24-0003</t>
  </si>
  <si>
    <t>USP3579ECB13</t>
  </si>
  <si>
    <t>Globales 2020-24-0001</t>
  </si>
  <si>
    <t>USP3579ECF27</t>
  </si>
  <si>
    <t>Globales 2014-24-0001</t>
  </si>
  <si>
    <t>US25714PCF36</t>
  </si>
  <si>
    <t>Globales 2015-24-0002</t>
  </si>
  <si>
    <t>US25714PCW68</t>
  </si>
  <si>
    <t>Globales 2018-24-0001</t>
  </si>
  <si>
    <t>USP3579EBY25</t>
  </si>
  <si>
    <t>Globales 2019-24-0001</t>
  </si>
  <si>
    <t>USP3579ECE51</t>
  </si>
  <si>
    <t>Globales 2020-24-0002</t>
  </si>
  <si>
    <t>USP3579ECG00</t>
  </si>
  <si>
    <t>fecha_corte</t>
  </si>
  <si>
    <t>ano_minimo</t>
  </si>
  <si>
    <t>ano_maximo</t>
  </si>
  <si>
    <t>ano</t>
  </si>
  <si>
    <t>USP3579ECH82</t>
  </si>
  <si>
    <t>Globales 2020-24-0003</t>
  </si>
  <si>
    <t>USP3579ECJ49</t>
  </si>
  <si>
    <t>Globales 2021-24-0001</t>
  </si>
  <si>
    <t>Globales 0353</t>
  </si>
  <si>
    <t>USP3579EAF45</t>
  </si>
  <si>
    <t>Globales 0951-1</t>
  </si>
  <si>
    <t>USP3579EAE79</t>
  </si>
  <si>
    <t>2019-24-0002 1</t>
  </si>
  <si>
    <t>0953 1</t>
  </si>
  <si>
    <t>2014-24-0001 1</t>
  </si>
  <si>
    <t>2014-24-0001 2</t>
  </si>
  <si>
    <t>2015-24-0002 1</t>
  </si>
  <si>
    <t>2015-24-0002 2</t>
  </si>
  <si>
    <t>2017-24-0001 1</t>
  </si>
  <si>
    <t>2017-24-0001 2</t>
  </si>
  <si>
    <t>2018-24-0001 1</t>
  </si>
  <si>
    <t>2018-24-0003 1</t>
  </si>
  <si>
    <t>2019-24-0001 1</t>
  </si>
  <si>
    <t>2020-24-0002 1</t>
  </si>
  <si>
    <t>2020-24-0001 1</t>
  </si>
  <si>
    <t>2020-24-0002 2</t>
  </si>
  <si>
    <t>2020-24-0003 1</t>
  </si>
  <si>
    <t>2020-24-0003 2</t>
  </si>
  <si>
    <t>2021-24-0001 1</t>
  </si>
  <si>
    <t>2020-24-0001 2</t>
  </si>
  <si>
    <t>Principal 2025</t>
  </si>
  <si>
    <t>2016-24-0001 3</t>
  </si>
  <si>
    <t>Total</t>
  </si>
  <si>
    <t>Globales 2022-24-0001</t>
  </si>
  <si>
    <t>USP3579ECP09</t>
  </si>
  <si>
    <t>Globales 2022-24-0002</t>
  </si>
  <si>
    <t>USP3579ECN50</t>
  </si>
  <si>
    <t>2022-24-0001 1</t>
  </si>
  <si>
    <t>2022-24-0002 1</t>
  </si>
  <si>
    <t>Septiembre 2022</t>
  </si>
  <si>
    <t>Principal 2026</t>
  </si>
  <si>
    <t>2023-24-0002 1</t>
  </si>
  <si>
    <t>USP3579ECQ81</t>
  </si>
  <si>
    <t>2023-24-0001 1</t>
  </si>
  <si>
    <t>USP3579ECR64</t>
  </si>
  <si>
    <t>Globales 2023-24-0002</t>
  </si>
  <si>
    <t>Globales 2023-24-0001</t>
  </si>
  <si>
    <t>Globales 2018-24-0002</t>
  </si>
  <si>
    <t>USP3579ECS48</t>
  </si>
  <si>
    <t>Globales 2023-24-0003</t>
  </si>
  <si>
    <t>2023-24-0003 1</t>
  </si>
  <si>
    <t>Principal 2027</t>
  </si>
  <si>
    <t>PUBLIC DEBT OFFICE</t>
  </si>
  <si>
    <t>MINISTRY OF FINANCE</t>
  </si>
  <si>
    <t>DOMINICAN REPUBLIC</t>
  </si>
  <si>
    <t>Public Sector External Outstanding Bond Issues</t>
  </si>
  <si>
    <t>Amount in Millions</t>
  </si>
  <si>
    <t>Bond Reference</t>
  </si>
  <si>
    <t>ISIN Code</t>
  </si>
  <si>
    <t>Maturity Date</t>
  </si>
  <si>
    <t>Coupon Rate</t>
  </si>
  <si>
    <t>Amount Issued</t>
  </si>
  <si>
    <t>Currency</t>
  </si>
  <si>
    <t>Exchanged</t>
  </si>
  <si>
    <t>Capitalized</t>
  </si>
  <si>
    <t>Reimbursed</t>
  </si>
  <si>
    <t>Outstanding Amount</t>
  </si>
  <si>
    <t>Settlement / Exchange Date</t>
  </si>
  <si>
    <t>*The Outstanding Amount column is expressed in US dollars.</t>
  </si>
  <si>
    <t>Amount in Millions USD</t>
  </si>
  <si>
    <t>Interests 2025</t>
  </si>
  <si>
    <t>Interests 2026</t>
  </si>
  <si>
    <t>Interests 2027</t>
  </si>
  <si>
    <t>Amount in Millions DOP</t>
  </si>
  <si>
    <t>Globales 2024-24-0002</t>
  </si>
  <si>
    <t>USP3579ECV76</t>
  </si>
  <si>
    <t>Globales 2024-24-0001</t>
  </si>
  <si>
    <t>USP3579ECU93</t>
  </si>
  <si>
    <t>2023-24-0001 2</t>
  </si>
  <si>
    <t>2024-24-0001 1</t>
  </si>
  <si>
    <t>2024-24-0002 1</t>
  </si>
  <si>
    <t>Principal 2028</t>
  </si>
  <si>
    <t>Interests 2028</t>
  </si>
  <si>
    <t>Non Financial Public Sector External Bonds Debt Service Projections, 2025-2028</t>
  </si>
  <si>
    <t>As of February 28th, 2025</t>
  </si>
  <si>
    <t>Globales 2025-24-0002</t>
  </si>
  <si>
    <t>USP3579ECX33</t>
  </si>
  <si>
    <t>Globales 2025-24-0001</t>
  </si>
  <si>
    <t>USP3579ECW59</t>
  </si>
  <si>
    <t>Globales 2025-24-0003</t>
  </si>
  <si>
    <t>USP3579ECY16</t>
  </si>
  <si>
    <t>2025-24-0001 1</t>
  </si>
  <si>
    <t>2025-24-0002 1</t>
  </si>
  <si>
    <t>2025-24-0003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</si>
</sst>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C0A]d\-mmm\-yy;@"/>
    <numFmt numFmtId="165" formatCode="[$-409]d\-mmm\-yyyy;@"/>
    <numFmt numFmtId="166" formatCode="0.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19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5" fillId="0" borderId="0" xfId="1" applyFont="1"/>
    <xf numFmtId="0" fontId="1" fillId="0" borderId="0" xfId="1"/>
    <xf numFmtId="4" fontId="1" fillId="0" borderId="0" xfId="1" applyNumberFormat="1"/>
    <xf numFmtId="0" fontId="2" fillId="2" borderId="0" xfId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22" fontId="0" fillId="0" borderId="0" xfId="0" applyNumberFormat="1"/>
    <xf numFmtId="0" fontId="4" fillId="0" borderId="0" xfId="0" applyFont="1" applyAlignment="1">
      <alignment horizontal="center"/>
    </xf>
    <xf numFmtId="14" fontId="0" fillId="0" borderId="0" xfId="0" applyNumberFormat="1"/>
    <xf numFmtId="4" fontId="0" fillId="0" borderId="0" xfId="0" applyNumberFormat="1"/>
    <xf numFmtId="165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6" fontId="0" fillId="0" borderId="0" xfId="0" applyNumberFormat="1"/>
    <xf numFmtId="4" fontId="1" fillId="0" borderId="0" xfId="1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3" fontId="4" fillId="0" borderId="0" xfId="2" applyFont="1" applyAlignment="1">
      <alignment horizontal="right"/>
    </xf>
    <xf numFmtId="4" fontId="9" fillId="0" borderId="1" xfId="0" applyNumberFormat="1" applyFont="1" applyBorder="1" applyAlignment="1">
      <alignment horizontal="right" vertical="center"/>
    </xf>
    <xf numFmtId="4" fontId="1" fillId="0" borderId="0" xfId="1" applyNumberFormat="1" applyAlignment="1">
      <alignment horizontal="right"/>
    </xf>
    <xf numFmtId="43" fontId="3" fillId="0" borderId="1" xfId="2" applyFont="1" applyBorder="1" applyAlignment="1">
      <alignment horizontal="right"/>
    </xf>
    <xf numFmtId="164" fontId="4" fillId="0" borderId="0" xfId="0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56">
    <dxf>
      <numFmt numFmtId="0" formatCode="General"/>
    </dxf>
    <dxf>
      <numFmt numFmtId="27" formatCode="m/d/yyyy\ h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sz val="1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sz val="10"/>
        <name val="Arial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sz val="10"/>
        <name val="Arial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005198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409]d\-mmm\-yyyy;@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409]d\-mmm\-yyyy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409]d\-mmm\-yyyy;@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409]d\-mmm\-yyyy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005198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border diagonalUp="0" diagonalDown="0">
        <left/>
        <right/>
        <top/>
        <bottom style="double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Table Style 1" pivot="0" count="3" xr9:uid="{00000000-0011-0000-FFFF-FFFF00000000}">
      <tableStyleElement type="wholeTable" dxfId="55"/>
      <tableStyleElement type="headerRow" dxfId="54"/>
      <tableStyleElement type="totalRow" dxfId="53"/>
    </tableStyle>
    <tableStyle name="Table Style 2" pivot="0" count="1" xr9:uid="{00000000-0011-0000-FFFF-FFFF01000000}">
      <tableStyleElement type="firstColumnStripe" dxfId="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219074</xdr:colOff>
      <xdr:row>0</xdr:row>
      <xdr:rowOff>66675</xdr:rowOff>
    </xdr:from>
    <xdr:to>
      <xdr:col>6</xdr:col>
      <xdr:colOff>1104899</xdr:colOff>
      <xdr:row>4</xdr:row>
      <xdr:rowOff>152587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EBC9D0-F6E4-456B-9FF3-CC4FCE7A2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429374" y="66675"/>
          <a:ext cx="885825" cy="84791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adjustColumnWidth="0" connectionId="2" xr16:uid="{00000000-0016-0000-0000-000000000000}" autoFormatId="16" applyNumberFormats="0" applyBorderFormats="0" applyFontFormats="0" applyPatternFormats="0" applyAlignmentFormats="0" applyWidthHeightFormats="0">
  <queryTableRefresh nextId="16">
    <queryTableFields count="11">
      <queryTableField id="1" name="Referencia Bono" tableColumnId="23"/>
      <queryTableField id="2" name="Código ISIN" tableColumnId="24"/>
      <queryTableField id="3" name="Fecha de Liquidación/Canje" tableColumnId="25"/>
      <queryTableField id="4" name="Fecha de Vencimiento" tableColumnId="26"/>
      <queryTableField id="5" name="Cupón" tableColumnId="27"/>
      <queryTableField id="6" name="Monto Emitido/Canjeado" tableColumnId="28"/>
      <queryTableField id="7" name="Moneda" tableColumnId="29"/>
      <queryTableField id="8" name="Canjeado" tableColumnId="30"/>
      <queryTableField id="9" name="Capitalizado" tableColumnId="31"/>
      <queryTableField id="10" name="Reembolsado" tableColumnId="32"/>
      <queryTableField id="11" name="Monto en Circulacion" tableColumnId="3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Monto_Circulacion" displayName="Monto_Circulacion" ref="B13:L69" tableType="queryTable" totalsRowCount="1" headerRowDxfId="51" dataDxfId="50" totalsRowDxfId="49" headerRowCellStyle="Normal 2">
  <autoFilter ref="B13:L68" xr:uid="{00000000-000C-0000-FFFF-FFFF00000000}">
    <filterColumn colId="10">
      <filters>
        <filter val="1,000.00"/>
        <filter val="1,002.73"/>
        <filter val="1,143.07"/>
        <filter val="1,200.00"/>
        <filter val="1,250.00"/>
        <filter val="1,266.00"/>
        <filter val="1,300.00"/>
        <filter val="1,500.00"/>
        <filter val="1,690.46"/>
        <filter val="1,700.00"/>
        <filter val="1,782.00"/>
        <filter val="1,800.00"/>
        <filter val="135.93"/>
        <filter val="2,000.00"/>
        <filter val="2,012.45"/>
        <filter val="250.00"/>
        <filter val="272.58"/>
        <filter val="300.00"/>
        <filter val="500.00"/>
        <filter val="700.00"/>
        <filter val="750.00"/>
      </filters>
    </filterColumn>
  </autoFilter>
  <tableColumns count="11">
    <tableColumn id="23" xr3:uid="{00000000-0010-0000-0000-000017000000}" uniqueName="23" name="Bond Reference" totalsRowLabel="Total" queryTableFieldId="1" dataDxfId="48" totalsRowDxfId="47"/>
    <tableColumn id="24" xr3:uid="{00000000-0010-0000-0000-000018000000}" uniqueName="24" name="ISIN Code" queryTableFieldId="2" dataDxfId="46" totalsRowDxfId="45"/>
    <tableColumn id="25" xr3:uid="{00000000-0010-0000-0000-000019000000}" uniqueName="25" name="Settlement / Exchange Date" queryTableFieldId="3" dataDxfId="44" totalsRowDxfId="43"/>
    <tableColumn id="26" xr3:uid="{00000000-0010-0000-0000-00001A000000}" uniqueName="26" name="Maturity Date" queryTableFieldId="4" dataDxfId="42" totalsRowDxfId="41"/>
    <tableColumn id="27" xr3:uid="{00000000-0010-0000-0000-00001B000000}" uniqueName="27" name="Coupon Rate" queryTableFieldId="5" dataDxfId="40" totalsRowDxfId="39"/>
    <tableColumn id="28" xr3:uid="{00000000-0010-0000-0000-00001C000000}" uniqueName="28" name="Amount Issued" queryTableFieldId="6" dataDxfId="38" totalsRowDxfId="37"/>
    <tableColumn id="29" xr3:uid="{00000000-0010-0000-0000-00001D000000}" uniqueName="29" name="Currency" queryTableFieldId="7" dataDxfId="36" totalsRowDxfId="35"/>
    <tableColumn id="30" xr3:uid="{00000000-0010-0000-0000-00001E000000}" uniqueName="30" name="Exchanged" queryTableFieldId="8" dataDxfId="34" totalsRowDxfId="33"/>
    <tableColumn id="31" xr3:uid="{00000000-0010-0000-0000-00001F000000}" uniqueName="31" name="Capitalized" totalsRowFunction="custom" queryTableFieldId="9" dataDxfId="32" totalsRowDxfId="31">
      <totalsRowFormula>SUM(J25:J68)</totalsRowFormula>
    </tableColumn>
    <tableColumn id="32" xr3:uid="{00000000-0010-0000-0000-000020000000}" uniqueName="32" name="Reimbursed" totalsRowFunction="custom" queryTableFieldId="10" dataDxfId="30" totalsRowDxfId="29">
      <totalsRowFormula>SUM(K25:K68)</totalsRowFormula>
    </tableColumn>
    <tableColumn id="33" xr3:uid="{00000000-0010-0000-0000-000021000000}" uniqueName="33" name="Outstanding Amount" totalsRowFunction="custom" queryTableFieldId="11" dataDxfId="28" totalsRowDxfId="27">
      <totalsRowFormula>SUM(L25:L68)</totalsRowFormula>
    </tableColumn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ervicio_USD" displayName="Servicio_USD" ref="B74:L100" totalsRowCount="1" headerRowDxfId="26" dataDxfId="25" totalsRowDxfId="24" headerRowCellStyle="Normal 2">
  <autoFilter ref="B74:L99" xr:uid="{00000000-0009-0000-0100-000001000000}"/>
  <tableColumns count="11">
    <tableColumn id="1" xr3:uid="{00000000-0010-0000-0100-000001000000}" name="Bond Reference" totalsRowLabel="Total" dataDxfId="23" totalsRowDxfId="22"/>
    <tableColumn id="2" xr3:uid="{00000000-0010-0000-0100-000002000000}" name="ISIN Code" dataDxfId="21" totalsRowDxfId="20"/>
    <tableColumn id="3" xr3:uid="{00000000-0010-0000-0100-000003000000}" name="Currency" dataDxfId="19" totalsRowDxfId="18"/>
    <tableColumn id="4" xr3:uid="{00000000-0010-0000-0100-000004000000}" name="Principal 2025" totalsRowFunction="custom" dataDxfId="17" totalsRowDxfId="16" dataCellStyle="Comma">
      <totalsRowFormula>SUM(Servicio_USD[Principal 2025])</totalsRowFormula>
    </tableColumn>
    <tableColumn id="12" xr3:uid="{00000000-0010-0000-0100-00000C000000}" name="Interests 2025" totalsRowFunction="sum" dataDxfId="15" totalsRowDxfId="14" dataCellStyle="Comma"/>
    <tableColumn id="6" xr3:uid="{00000000-0010-0000-0100-000006000000}" name="Principal 2026" totalsRowFunction="sum" dataDxfId="13" totalsRowDxfId="12" dataCellStyle="Comma"/>
    <tableColumn id="13" xr3:uid="{00000000-0010-0000-0100-00000D000000}" name="Interests 2026" totalsRowFunction="sum" dataDxfId="11" totalsRowDxfId="10" dataCellStyle="Comma"/>
    <tableColumn id="8" xr3:uid="{00000000-0010-0000-0100-000008000000}" name="Principal 2027" totalsRowFunction="sum" dataDxfId="9" totalsRowDxfId="8" dataCellStyle="Comma"/>
    <tableColumn id="14" xr3:uid="{00000000-0010-0000-0100-00000E000000}" name="Interests 2027" totalsRowFunction="sum" dataDxfId="7" totalsRowDxfId="6" dataCellStyle="Comma"/>
    <tableColumn id="10" xr3:uid="{00000000-0010-0000-0100-00000A000000}" name="Principal 2028" totalsRowFunction="sum" dataDxfId="5" totalsRowDxfId="4" dataCellStyle="Comma"/>
    <tableColumn id="15" xr3:uid="{00000000-0010-0000-0100-00000F000000}" name="Interests 2028" totalsRowFunction="sum" dataDxfId="3" totalsRowDxfId="2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Fecha_Monto_Circulación" displayName="Fecha_Monto_Circulación" ref="A1:A2" totalsRowShown="0">
  <autoFilter ref="A1:A2" xr:uid="{00000000-0009-0000-0100-00000A000000}"/>
  <tableColumns count="1">
    <tableColumn id="1" xr3:uid="{00000000-0010-0000-0200-000001000000}" name="fecha_corte" dataDxfId="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Fecha_Proyeccion" displayName="Fecha_Proyeccion" ref="C1:D2" totalsRowShown="0">
  <autoFilter ref="C1:D2" xr:uid="{00000000-0009-0000-0100-00000B000000}"/>
  <tableColumns count="2">
    <tableColumn id="1" xr3:uid="{00000000-0010-0000-0300-000001000000}" name="ano_minimo"/>
    <tableColumn id="2" xr3:uid="{00000000-0010-0000-0300-000002000000}" name="ano_maximo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Fecha_Proyeccion_Formateada" displayName="Fecha_Proyeccion_Formateada" ref="F1:F2" totalsRowShown="0">
  <autoFilter ref="F1:F2" xr:uid="{00000000-0009-0000-0100-00000C000000}"/>
  <tableColumns count="1">
    <tableColumn id="1" xr3:uid="{00000000-0010-0000-0400-000001000000}" name="ano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1"/>
  <sheetViews>
    <sheetView showGridLines="0" tabSelected="1" zoomScaleNormal="100" workbookViewId="0"/>
  </sheetViews>
  <sheetFormatPr defaultRowHeight="15" x14ac:dyDescent="0.25"/>
  <cols>
    <col min="1" max="1" width="2" customWidth="1"/>
    <col min="2" max="2" width="20.85546875" bestFit="1" customWidth="1"/>
    <col min="3" max="3" width="16.28515625" bestFit="1" customWidth="1"/>
    <col min="4" max="4" width="17.140625" customWidth="1"/>
    <col min="5" max="12" width="18.42578125" bestFit="1" customWidth="1"/>
    <col min="13" max="13" width="8" bestFit="1" customWidth="1"/>
  </cols>
  <sheetData>
    <row r="1" spans="1:12" x14ac:dyDescent="0.25">
      <c r="A1" s="12"/>
    </row>
    <row r="6" spans="1:12" x14ac:dyDescent="0.25">
      <c r="B6" s="36" t="s">
        <v>87</v>
      </c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x14ac:dyDescent="0.25">
      <c r="B7" s="36" t="s">
        <v>88</v>
      </c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x14ac:dyDescent="0.25">
      <c r="B8" s="36" t="s">
        <v>89</v>
      </c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x14ac:dyDescent="0.25">
      <c r="B9" s="3"/>
      <c r="C9" s="3"/>
      <c r="D9" s="4"/>
      <c r="E9" s="4"/>
      <c r="F9" s="3"/>
      <c r="G9" s="3"/>
      <c r="H9" s="3"/>
      <c r="I9" s="3"/>
      <c r="J9" s="3"/>
      <c r="K9" s="3"/>
      <c r="L9" s="3"/>
    </row>
    <row r="10" spans="1:12" x14ac:dyDescent="0.25">
      <c r="B10" s="36" t="s">
        <v>90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x14ac:dyDescent="0.25">
      <c r="B11" s="37" t="s">
        <v>119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2" x14ac:dyDescent="0.25">
      <c r="B12" s="36" t="s">
        <v>91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ht="30" customHeight="1" x14ac:dyDescent="0.25">
      <c r="B13" s="8" t="s">
        <v>92</v>
      </c>
      <c r="C13" s="8" t="s">
        <v>93</v>
      </c>
      <c r="D13" s="8" t="s">
        <v>102</v>
      </c>
      <c r="E13" s="8" t="s">
        <v>94</v>
      </c>
      <c r="F13" s="8" t="s">
        <v>95</v>
      </c>
      <c r="G13" s="8" t="s">
        <v>96</v>
      </c>
      <c r="H13" s="8" t="s">
        <v>97</v>
      </c>
      <c r="I13" s="8" t="s">
        <v>98</v>
      </c>
      <c r="J13" s="8" t="s">
        <v>99</v>
      </c>
      <c r="K13" s="8" t="s">
        <v>100</v>
      </c>
      <c r="L13" s="8" t="s">
        <v>101</v>
      </c>
    </row>
    <row r="14" spans="1:12" hidden="1" x14ac:dyDescent="0.25">
      <c r="B14" s="3" t="s">
        <v>45</v>
      </c>
      <c r="C14" s="11" t="s">
        <v>46</v>
      </c>
      <c r="D14" s="19">
        <v>38438</v>
      </c>
      <c r="E14" s="19">
        <v>40813</v>
      </c>
      <c r="F14" s="11">
        <v>9.5</v>
      </c>
      <c r="G14" s="15">
        <v>480.23399999999998</v>
      </c>
      <c r="H14" s="16" t="s">
        <v>1</v>
      </c>
      <c r="I14" s="15">
        <v>0</v>
      </c>
      <c r="J14" s="15">
        <v>46.989505999999999</v>
      </c>
      <c r="K14" s="15">
        <v>527.22350600000004</v>
      </c>
      <c r="L14" s="15">
        <v>0</v>
      </c>
    </row>
    <row r="15" spans="1:12" hidden="1" x14ac:dyDescent="0.25">
      <c r="B15" s="3" t="s">
        <v>43</v>
      </c>
      <c r="C15" s="11" t="s">
        <v>0</v>
      </c>
      <c r="D15" s="19">
        <v>34576</v>
      </c>
      <c r="E15" s="19">
        <v>43069</v>
      </c>
      <c r="F15" s="11">
        <v>2.125</v>
      </c>
      <c r="G15" s="15">
        <v>12.080800999999999</v>
      </c>
      <c r="H15" s="16" t="s">
        <v>1</v>
      </c>
      <c r="I15" s="15">
        <v>0</v>
      </c>
      <c r="J15" s="15">
        <v>0</v>
      </c>
      <c r="K15" s="15">
        <v>12.080800999999999</v>
      </c>
      <c r="L15" s="15">
        <v>0</v>
      </c>
    </row>
    <row r="16" spans="1:12" hidden="1" x14ac:dyDescent="0.25">
      <c r="B16" s="3" t="s">
        <v>2</v>
      </c>
      <c r="C16" s="11" t="s">
        <v>44</v>
      </c>
      <c r="D16" s="19">
        <v>38375</v>
      </c>
      <c r="E16" s="19">
        <v>43123</v>
      </c>
      <c r="F16" s="11">
        <v>9.0399999999999991</v>
      </c>
      <c r="G16" s="15">
        <v>586.46600000000001</v>
      </c>
      <c r="H16" s="16" t="s">
        <v>1</v>
      </c>
      <c r="I16" s="15">
        <v>0</v>
      </c>
      <c r="J16" s="15">
        <v>54.527782000000002</v>
      </c>
      <c r="K16" s="15">
        <v>640.99378200000001</v>
      </c>
      <c r="L16" s="15">
        <v>0</v>
      </c>
    </row>
    <row r="17" spans="2:12" hidden="1" x14ac:dyDescent="0.25">
      <c r="B17" s="3" t="s">
        <v>3</v>
      </c>
      <c r="C17" s="11" t="s">
        <v>4</v>
      </c>
      <c r="D17" s="19">
        <v>40304</v>
      </c>
      <c r="E17" s="19">
        <v>44322</v>
      </c>
      <c r="F17" s="11">
        <v>7.5</v>
      </c>
      <c r="G17" s="15">
        <v>750</v>
      </c>
      <c r="H17" s="16" t="s">
        <v>1</v>
      </c>
      <c r="I17" s="15">
        <v>0</v>
      </c>
      <c r="J17" s="15">
        <v>0</v>
      </c>
      <c r="K17" s="15">
        <v>750</v>
      </c>
      <c r="L17" s="15">
        <v>0</v>
      </c>
    </row>
    <row r="18" spans="2:12" hidden="1" x14ac:dyDescent="0.25">
      <c r="B18" s="3" t="s">
        <v>3</v>
      </c>
      <c r="C18" s="11" t="s">
        <v>4</v>
      </c>
      <c r="D18" s="19">
        <v>40863</v>
      </c>
      <c r="E18" s="19">
        <v>44322</v>
      </c>
      <c r="F18" s="11">
        <v>7.5</v>
      </c>
      <c r="G18" s="15">
        <v>250</v>
      </c>
      <c r="H18" s="16" t="s">
        <v>1</v>
      </c>
      <c r="I18" s="15">
        <v>0</v>
      </c>
      <c r="J18" s="15">
        <v>0</v>
      </c>
      <c r="K18" s="15">
        <v>250</v>
      </c>
      <c r="L18" s="15">
        <v>0</v>
      </c>
    </row>
    <row r="19" spans="2:12" hidden="1" x14ac:dyDescent="0.25">
      <c r="B19" s="3" t="s">
        <v>3</v>
      </c>
      <c r="C19" s="11" t="s">
        <v>4</v>
      </c>
      <c r="D19" s="19">
        <v>40752</v>
      </c>
      <c r="E19" s="19">
        <v>44322</v>
      </c>
      <c r="F19" s="11">
        <v>7.5</v>
      </c>
      <c r="G19" s="15">
        <v>500</v>
      </c>
      <c r="H19" s="16" t="s">
        <v>1</v>
      </c>
      <c r="I19" s="15">
        <v>0</v>
      </c>
      <c r="J19" s="15">
        <v>0</v>
      </c>
      <c r="K19" s="15">
        <v>500</v>
      </c>
      <c r="L19" s="15">
        <v>0</v>
      </c>
    </row>
    <row r="20" spans="2:12" hidden="1" x14ac:dyDescent="0.25">
      <c r="B20" s="3" t="s">
        <v>82</v>
      </c>
      <c r="C20" s="11" t="s">
        <v>5</v>
      </c>
      <c r="D20" s="19">
        <v>43146</v>
      </c>
      <c r="E20" s="19">
        <v>44972</v>
      </c>
      <c r="F20" s="11">
        <v>8.9</v>
      </c>
      <c r="G20" s="15">
        <v>40000</v>
      </c>
      <c r="H20" s="16" t="s">
        <v>6</v>
      </c>
      <c r="I20" s="15">
        <v>0</v>
      </c>
      <c r="J20" s="15">
        <v>0</v>
      </c>
      <c r="K20" s="15">
        <v>40000</v>
      </c>
      <c r="L20" s="15">
        <v>0</v>
      </c>
    </row>
    <row r="21" spans="2:12" hidden="1" x14ac:dyDescent="0.25">
      <c r="B21" s="3" t="s">
        <v>7</v>
      </c>
      <c r="C21" s="11" t="s">
        <v>8</v>
      </c>
      <c r="D21" s="19">
        <v>41575</v>
      </c>
      <c r="E21" s="19">
        <v>45319</v>
      </c>
      <c r="F21" s="11">
        <v>6.6</v>
      </c>
      <c r="G21" s="15">
        <v>500</v>
      </c>
      <c r="H21" s="16" t="s">
        <v>1</v>
      </c>
      <c r="I21" s="15">
        <v>0</v>
      </c>
      <c r="J21" s="15">
        <v>0</v>
      </c>
      <c r="K21" s="15">
        <v>500</v>
      </c>
      <c r="L21" s="15">
        <v>0</v>
      </c>
    </row>
    <row r="22" spans="2:12" hidden="1" x14ac:dyDescent="0.25">
      <c r="B22" s="3" t="s">
        <v>9</v>
      </c>
      <c r="C22" s="11" t="s">
        <v>10</v>
      </c>
      <c r="D22" s="19">
        <v>41382</v>
      </c>
      <c r="E22" s="19">
        <v>45400</v>
      </c>
      <c r="F22" s="11">
        <v>5.875</v>
      </c>
      <c r="G22" s="15">
        <v>1000</v>
      </c>
      <c r="H22" s="16" t="s">
        <v>1</v>
      </c>
      <c r="I22" s="15">
        <v>0</v>
      </c>
      <c r="J22" s="15">
        <v>0</v>
      </c>
      <c r="K22" s="15">
        <v>1000</v>
      </c>
      <c r="L22" s="15">
        <v>0</v>
      </c>
    </row>
    <row r="23" spans="2:12" hidden="1" x14ac:dyDescent="0.25">
      <c r="B23" s="3" t="s">
        <v>11</v>
      </c>
      <c r="C23" s="11" t="s">
        <v>12</v>
      </c>
      <c r="D23" s="19">
        <v>42031</v>
      </c>
      <c r="E23" s="19">
        <v>45684</v>
      </c>
      <c r="F23" s="11">
        <v>5.5</v>
      </c>
      <c r="G23" s="15">
        <v>1000</v>
      </c>
      <c r="H23" s="16" t="s">
        <v>1</v>
      </c>
      <c r="I23" s="15">
        <v>0</v>
      </c>
      <c r="J23" s="15">
        <v>0</v>
      </c>
      <c r="K23" s="15">
        <v>1000</v>
      </c>
      <c r="L23" s="15">
        <v>0</v>
      </c>
    </row>
    <row r="24" spans="2:12" hidden="1" x14ac:dyDescent="0.25">
      <c r="B24" s="3" t="s">
        <v>11</v>
      </c>
      <c r="C24" s="11" t="s">
        <v>12</v>
      </c>
      <c r="D24" s="19">
        <v>42131</v>
      </c>
      <c r="E24" s="19">
        <v>45684</v>
      </c>
      <c r="F24" s="11">
        <v>5.5</v>
      </c>
      <c r="G24" s="15">
        <v>500</v>
      </c>
      <c r="H24" s="16" t="s">
        <v>1</v>
      </c>
      <c r="I24" s="15">
        <v>0</v>
      </c>
      <c r="J24" s="15">
        <v>0</v>
      </c>
      <c r="K24" s="15">
        <v>500</v>
      </c>
      <c r="L24" s="15">
        <v>0</v>
      </c>
    </row>
    <row r="25" spans="2:12" hidden="1" x14ac:dyDescent="0.25">
      <c r="B25" s="3" t="s">
        <v>43</v>
      </c>
      <c r="C25" s="11" t="s">
        <v>0</v>
      </c>
      <c r="D25" s="35">
        <v>34576</v>
      </c>
      <c r="E25" s="35">
        <v>43069</v>
      </c>
      <c r="F25" s="11">
        <v>2.125</v>
      </c>
      <c r="G25" s="15">
        <v>12.080800999999999</v>
      </c>
      <c r="H25" s="16" t="s">
        <v>1</v>
      </c>
      <c r="I25" s="15">
        <v>0</v>
      </c>
      <c r="J25" s="15">
        <v>0</v>
      </c>
      <c r="K25" s="15">
        <v>12.080800999999999</v>
      </c>
      <c r="L25" s="15">
        <v>0</v>
      </c>
    </row>
    <row r="26" spans="2:12" hidden="1" x14ac:dyDescent="0.25">
      <c r="B26" s="3" t="s">
        <v>13</v>
      </c>
      <c r="C26" s="11" t="s">
        <v>14</v>
      </c>
      <c r="D26" s="35">
        <v>42398</v>
      </c>
      <c r="E26" s="35">
        <v>46051</v>
      </c>
      <c r="F26" s="11">
        <v>6.875</v>
      </c>
      <c r="G26" s="15">
        <v>1000</v>
      </c>
      <c r="H26" s="16" t="s">
        <v>1</v>
      </c>
      <c r="I26" s="15">
        <v>0</v>
      </c>
      <c r="J26" s="15">
        <v>0</v>
      </c>
      <c r="K26" s="15">
        <v>1000</v>
      </c>
      <c r="L26" s="15">
        <v>0</v>
      </c>
    </row>
    <row r="27" spans="2:12" x14ac:dyDescent="0.25">
      <c r="B27" s="3" t="s">
        <v>17</v>
      </c>
      <c r="C27" s="11" t="s">
        <v>18</v>
      </c>
      <c r="D27" s="35">
        <v>42760</v>
      </c>
      <c r="E27" s="35">
        <v>46412</v>
      </c>
      <c r="F27" s="11">
        <v>5.95</v>
      </c>
      <c r="G27" s="15">
        <v>1200</v>
      </c>
      <c r="H27" s="16" t="s">
        <v>1</v>
      </c>
      <c r="I27" s="15">
        <v>0</v>
      </c>
      <c r="J27" s="15">
        <v>0</v>
      </c>
      <c r="K27" s="15">
        <v>0</v>
      </c>
      <c r="L27" s="15">
        <v>1200</v>
      </c>
    </row>
    <row r="28" spans="2:12" x14ac:dyDescent="0.25">
      <c r="B28" s="3" t="s">
        <v>15</v>
      </c>
      <c r="C28" s="11" t="s">
        <v>16</v>
      </c>
      <c r="D28" s="35">
        <v>43621</v>
      </c>
      <c r="E28" s="35">
        <v>46178</v>
      </c>
      <c r="F28" s="11">
        <v>9.75</v>
      </c>
      <c r="G28" s="15">
        <v>50523</v>
      </c>
      <c r="H28" s="16" t="s">
        <v>6</v>
      </c>
      <c r="I28" s="15">
        <v>0</v>
      </c>
      <c r="J28" s="15">
        <v>0</v>
      </c>
      <c r="K28" s="15">
        <v>42079.8</v>
      </c>
      <c r="L28" s="15">
        <v>135.93202099999999</v>
      </c>
    </row>
    <row r="29" spans="2:12" x14ac:dyDescent="0.25">
      <c r="B29" s="3" t="s">
        <v>81</v>
      </c>
      <c r="C29" s="11" t="s">
        <v>79</v>
      </c>
      <c r="D29" s="35">
        <v>44960</v>
      </c>
      <c r="E29" s="35">
        <v>47882</v>
      </c>
      <c r="F29" s="11">
        <v>7.05</v>
      </c>
      <c r="G29" s="15">
        <v>700</v>
      </c>
      <c r="H29" s="16" t="s">
        <v>1</v>
      </c>
      <c r="I29" s="15">
        <v>0</v>
      </c>
      <c r="J29" s="15">
        <v>0</v>
      </c>
      <c r="K29" s="15">
        <v>0</v>
      </c>
      <c r="L29" s="15">
        <v>700</v>
      </c>
    </row>
    <row r="30" spans="2:12" x14ac:dyDescent="0.25">
      <c r="B30" s="3" t="s">
        <v>120</v>
      </c>
      <c r="C30" s="11" t="s">
        <v>121</v>
      </c>
      <c r="D30" s="35">
        <v>45712</v>
      </c>
      <c r="E30" s="35">
        <v>56669</v>
      </c>
      <c r="F30" s="11">
        <v>7.15</v>
      </c>
      <c r="G30" s="15">
        <v>1000</v>
      </c>
      <c r="H30" s="16" t="s">
        <v>1</v>
      </c>
      <c r="I30" s="15">
        <v>0</v>
      </c>
      <c r="J30" s="15">
        <v>0</v>
      </c>
      <c r="K30" s="15">
        <v>0</v>
      </c>
      <c r="L30" s="15">
        <v>1000</v>
      </c>
    </row>
    <row r="31" spans="2:12" x14ac:dyDescent="0.25">
      <c r="B31" s="3" t="s">
        <v>70</v>
      </c>
      <c r="C31" s="11" t="s">
        <v>71</v>
      </c>
      <c r="D31" s="35">
        <v>44614</v>
      </c>
      <c r="E31" s="35">
        <v>48632</v>
      </c>
      <c r="F31" s="11">
        <v>6</v>
      </c>
      <c r="G31" s="15">
        <v>1782</v>
      </c>
      <c r="H31" s="16" t="s">
        <v>1</v>
      </c>
      <c r="I31" s="15">
        <v>0</v>
      </c>
      <c r="J31" s="15">
        <v>0</v>
      </c>
      <c r="K31" s="15">
        <v>0</v>
      </c>
      <c r="L31" s="15">
        <v>1782</v>
      </c>
    </row>
    <row r="32" spans="2:12" x14ac:dyDescent="0.25">
      <c r="B32" s="3" t="s">
        <v>40</v>
      </c>
      <c r="C32" s="11" t="s">
        <v>39</v>
      </c>
      <c r="D32" s="35">
        <v>44097</v>
      </c>
      <c r="E32" s="35">
        <v>48480</v>
      </c>
      <c r="F32" s="11">
        <v>4.875</v>
      </c>
      <c r="G32" s="15">
        <v>1800</v>
      </c>
      <c r="H32" s="16" t="s">
        <v>1</v>
      </c>
      <c r="I32" s="15">
        <v>0</v>
      </c>
      <c r="J32" s="15">
        <v>0</v>
      </c>
      <c r="K32" s="15">
        <v>0</v>
      </c>
      <c r="L32" s="15">
        <v>1800</v>
      </c>
    </row>
    <row r="33" spans="2:13" x14ac:dyDescent="0.25">
      <c r="B33" s="3" t="s">
        <v>25</v>
      </c>
      <c r="C33" s="11" t="s">
        <v>26</v>
      </c>
      <c r="D33" s="35">
        <v>41759</v>
      </c>
      <c r="E33" s="35">
        <v>52717</v>
      </c>
      <c r="F33" s="11">
        <v>7.45</v>
      </c>
      <c r="G33" s="15">
        <v>1250</v>
      </c>
      <c r="H33" s="16" t="s">
        <v>1</v>
      </c>
      <c r="I33" s="15">
        <v>0</v>
      </c>
      <c r="J33" s="15">
        <v>0</v>
      </c>
      <c r="K33" s="15">
        <v>0</v>
      </c>
      <c r="L33" s="15">
        <v>1250</v>
      </c>
    </row>
    <row r="34" spans="2:13" hidden="1" x14ac:dyDescent="0.25">
      <c r="B34" s="3" t="s">
        <v>9</v>
      </c>
      <c r="C34" s="11" t="s">
        <v>10</v>
      </c>
      <c r="D34" s="35">
        <v>41382</v>
      </c>
      <c r="E34" s="35">
        <v>45400</v>
      </c>
      <c r="F34" s="11">
        <v>5.875</v>
      </c>
      <c r="G34" s="15">
        <v>1000</v>
      </c>
      <c r="H34" s="16" t="s">
        <v>1</v>
      </c>
      <c r="I34" s="15">
        <v>0</v>
      </c>
      <c r="J34" s="15">
        <v>0</v>
      </c>
      <c r="K34" s="15">
        <v>1000</v>
      </c>
      <c r="L34" s="15">
        <v>0</v>
      </c>
    </row>
    <row r="35" spans="2:13" hidden="1" x14ac:dyDescent="0.25">
      <c r="B35" s="3" t="s">
        <v>11</v>
      </c>
      <c r="C35" s="11" t="s">
        <v>12</v>
      </c>
      <c r="D35" s="35">
        <v>42031</v>
      </c>
      <c r="E35" s="35">
        <v>45684</v>
      </c>
      <c r="F35" s="11">
        <v>5.5</v>
      </c>
      <c r="G35" s="15">
        <v>1000</v>
      </c>
      <c r="H35" s="16" t="s">
        <v>1</v>
      </c>
      <c r="I35" s="15">
        <v>0</v>
      </c>
      <c r="J35" s="15">
        <v>0</v>
      </c>
      <c r="K35" s="15">
        <v>1000</v>
      </c>
      <c r="L35" s="15">
        <v>0</v>
      </c>
    </row>
    <row r="36" spans="2:13" hidden="1" x14ac:dyDescent="0.25">
      <c r="B36" s="3" t="s">
        <v>3</v>
      </c>
      <c r="C36" s="11" t="s">
        <v>4</v>
      </c>
      <c r="D36" s="35">
        <v>40304</v>
      </c>
      <c r="E36" s="35">
        <v>44322</v>
      </c>
      <c r="F36" s="11">
        <v>7.5</v>
      </c>
      <c r="G36" s="15">
        <v>750</v>
      </c>
      <c r="H36" s="16" t="s">
        <v>1</v>
      </c>
      <c r="I36" s="15">
        <v>0</v>
      </c>
      <c r="J36" s="15">
        <v>0</v>
      </c>
      <c r="K36" s="15">
        <v>750</v>
      </c>
      <c r="L36" s="15">
        <v>0</v>
      </c>
      <c r="M36" s="13"/>
    </row>
    <row r="37" spans="2:13" hidden="1" x14ac:dyDescent="0.25">
      <c r="B37" s="3" t="s">
        <v>3</v>
      </c>
      <c r="C37" s="11" t="s">
        <v>4</v>
      </c>
      <c r="D37" s="35">
        <v>40863</v>
      </c>
      <c r="E37" s="35">
        <v>44322</v>
      </c>
      <c r="F37" s="11">
        <v>7.5</v>
      </c>
      <c r="G37" s="15">
        <v>250</v>
      </c>
      <c r="H37" s="16" t="s">
        <v>1</v>
      </c>
      <c r="I37" s="15">
        <v>0</v>
      </c>
      <c r="J37" s="15">
        <v>0</v>
      </c>
      <c r="K37" s="15">
        <v>250</v>
      </c>
      <c r="L37" s="15">
        <v>0</v>
      </c>
      <c r="M37" s="17"/>
    </row>
    <row r="38" spans="2:13" x14ac:dyDescent="0.25">
      <c r="B38" s="3" t="s">
        <v>19</v>
      </c>
      <c r="C38" s="11" t="s">
        <v>20</v>
      </c>
      <c r="D38" s="35">
        <v>38796</v>
      </c>
      <c r="E38" s="35">
        <v>46497</v>
      </c>
      <c r="F38" s="11">
        <v>8.625</v>
      </c>
      <c r="G38" s="15">
        <v>300</v>
      </c>
      <c r="H38" s="16" t="s">
        <v>1</v>
      </c>
      <c r="I38" s="15">
        <v>0</v>
      </c>
      <c r="J38" s="15">
        <v>0</v>
      </c>
      <c r="K38" s="15">
        <v>0</v>
      </c>
      <c r="L38" s="15">
        <v>300</v>
      </c>
    </row>
    <row r="39" spans="2:13" x14ac:dyDescent="0.25">
      <c r="B39" s="3" t="s">
        <v>33</v>
      </c>
      <c r="C39" s="11" t="s">
        <v>34</v>
      </c>
      <c r="D39" s="35">
        <v>43860</v>
      </c>
      <c r="E39" s="35">
        <v>58470</v>
      </c>
      <c r="F39" s="11">
        <v>5.875</v>
      </c>
      <c r="G39" s="15">
        <v>1500</v>
      </c>
      <c r="H39" s="16" t="s">
        <v>1</v>
      </c>
      <c r="I39" s="15">
        <v>0</v>
      </c>
      <c r="J39" s="15">
        <v>0</v>
      </c>
      <c r="K39" s="15">
        <v>0</v>
      </c>
      <c r="L39" s="15">
        <v>1500</v>
      </c>
    </row>
    <row r="40" spans="2:13" x14ac:dyDescent="0.25">
      <c r="B40" s="3" t="s">
        <v>31</v>
      </c>
      <c r="C40" s="11" t="s">
        <v>32</v>
      </c>
      <c r="D40" s="35">
        <v>43621</v>
      </c>
      <c r="E40" s="35">
        <v>54579</v>
      </c>
      <c r="F40" s="11">
        <v>6.4</v>
      </c>
      <c r="G40" s="15">
        <v>1500</v>
      </c>
      <c r="H40" s="16" t="s">
        <v>1</v>
      </c>
      <c r="I40" s="15">
        <v>0</v>
      </c>
      <c r="J40" s="15">
        <v>0</v>
      </c>
      <c r="K40" s="15">
        <v>0</v>
      </c>
      <c r="L40" s="15">
        <v>1500</v>
      </c>
    </row>
    <row r="41" spans="2:13" hidden="1" x14ac:dyDescent="0.25">
      <c r="B41" s="3" t="s">
        <v>13</v>
      </c>
      <c r="C41" s="11" t="s">
        <v>14</v>
      </c>
      <c r="D41" s="35">
        <v>42558</v>
      </c>
      <c r="E41" s="35">
        <v>46051</v>
      </c>
      <c r="F41" s="11">
        <v>6.875</v>
      </c>
      <c r="G41" s="15">
        <v>500</v>
      </c>
      <c r="H41" s="16" t="s">
        <v>1</v>
      </c>
      <c r="I41" s="15">
        <v>0</v>
      </c>
      <c r="J41" s="15">
        <v>0</v>
      </c>
      <c r="K41" s="15">
        <v>500</v>
      </c>
      <c r="L41" s="15">
        <v>0</v>
      </c>
    </row>
    <row r="42" spans="2:13" x14ac:dyDescent="0.25">
      <c r="B42" s="3" t="s">
        <v>84</v>
      </c>
      <c r="C42" s="11" t="s">
        <v>83</v>
      </c>
      <c r="D42" s="35">
        <v>45184</v>
      </c>
      <c r="E42" s="35">
        <v>49567</v>
      </c>
      <c r="F42" s="11">
        <v>11.25</v>
      </c>
      <c r="G42" s="15">
        <v>71000</v>
      </c>
      <c r="H42" s="16" t="s">
        <v>6</v>
      </c>
      <c r="I42" s="15">
        <v>0</v>
      </c>
      <c r="J42" s="15">
        <v>0</v>
      </c>
      <c r="K42" s="15">
        <v>0</v>
      </c>
      <c r="L42" s="15">
        <v>1143.070577</v>
      </c>
    </row>
    <row r="43" spans="2:13" x14ac:dyDescent="0.25">
      <c r="B43" s="3" t="s">
        <v>42</v>
      </c>
      <c r="C43" s="11" t="s">
        <v>41</v>
      </c>
      <c r="D43" s="35">
        <v>44217</v>
      </c>
      <c r="E43" s="35">
        <v>51522</v>
      </c>
      <c r="F43" s="11">
        <v>5.3</v>
      </c>
      <c r="G43" s="15">
        <v>1500</v>
      </c>
      <c r="H43" s="16" t="s">
        <v>1</v>
      </c>
      <c r="I43" s="15">
        <v>0</v>
      </c>
      <c r="J43" s="15">
        <v>0</v>
      </c>
      <c r="K43" s="15">
        <v>0</v>
      </c>
      <c r="L43" s="15">
        <v>1500</v>
      </c>
    </row>
    <row r="44" spans="2:13" x14ac:dyDescent="0.25">
      <c r="B44" s="3" t="s">
        <v>109</v>
      </c>
      <c r="C44" s="11" t="s">
        <v>110</v>
      </c>
      <c r="D44" s="35">
        <v>45474</v>
      </c>
      <c r="E44" s="35">
        <v>49827</v>
      </c>
      <c r="F44" s="11">
        <v>10.75</v>
      </c>
      <c r="G44" s="15">
        <v>105000</v>
      </c>
      <c r="H44" s="16" t="s">
        <v>6</v>
      </c>
      <c r="I44" s="15">
        <v>0</v>
      </c>
      <c r="J44" s="15">
        <v>0</v>
      </c>
      <c r="K44" s="15">
        <v>0</v>
      </c>
      <c r="L44" s="15">
        <v>1690.4564869999999</v>
      </c>
    </row>
    <row r="45" spans="2:13" ht="15" customHeight="1" x14ac:dyDescent="0.25">
      <c r="B45" s="3" t="s">
        <v>122</v>
      </c>
      <c r="C45" s="11" t="s">
        <v>123</v>
      </c>
      <c r="D45" s="35">
        <v>45712</v>
      </c>
      <c r="E45" s="35">
        <v>50114</v>
      </c>
      <c r="F45" s="11">
        <v>6.95</v>
      </c>
      <c r="G45" s="15">
        <v>2000</v>
      </c>
      <c r="H45" s="16" t="s">
        <v>1</v>
      </c>
      <c r="I45" s="15">
        <v>0</v>
      </c>
      <c r="J45" s="15">
        <v>0</v>
      </c>
      <c r="K45" s="15">
        <v>0</v>
      </c>
      <c r="L45" s="15">
        <v>2000</v>
      </c>
    </row>
    <row r="46" spans="2:13" ht="15" customHeight="1" x14ac:dyDescent="0.25">
      <c r="B46" s="3" t="s">
        <v>124</v>
      </c>
      <c r="C46" s="11" t="s">
        <v>125</v>
      </c>
      <c r="D46" s="35">
        <v>45712</v>
      </c>
      <c r="E46" s="35">
        <v>50114</v>
      </c>
      <c r="F46" s="11">
        <v>10.5</v>
      </c>
      <c r="G46" s="15">
        <v>125000</v>
      </c>
      <c r="H46" s="16" t="s">
        <v>6</v>
      </c>
      <c r="I46" s="15">
        <v>0</v>
      </c>
      <c r="J46" s="15">
        <v>0</v>
      </c>
      <c r="K46" s="15">
        <v>0</v>
      </c>
      <c r="L46" s="15">
        <v>2012.4481989999999</v>
      </c>
    </row>
    <row r="47" spans="2:13" ht="15" customHeight="1" x14ac:dyDescent="0.25">
      <c r="B47" s="3" t="s">
        <v>33</v>
      </c>
      <c r="C47" s="11" t="s">
        <v>34</v>
      </c>
      <c r="D47" s="35">
        <v>44097</v>
      </c>
      <c r="E47" s="35">
        <v>58470</v>
      </c>
      <c r="F47" s="11">
        <v>5.875</v>
      </c>
      <c r="G47" s="15">
        <v>1700</v>
      </c>
      <c r="H47" s="16" t="s">
        <v>1</v>
      </c>
      <c r="I47" s="15">
        <v>0</v>
      </c>
      <c r="J47" s="15">
        <v>0</v>
      </c>
      <c r="K47" s="15">
        <v>0</v>
      </c>
      <c r="L47" s="15">
        <v>1700</v>
      </c>
    </row>
    <row r="48" spans="2:13" ht="15" customHeight="1" x14ac:dyDescent="0.25">
      <c r="B48" s="3" t="s">
        <v>80</v>
      </c>
      <c r="C48" s="11" t="s">
        <v>77</v>
      </c>
      <c r="D48" s="35">
        <v>44960</v>
      </c>
      <c r="E48" s="35">
        <v>48613</v>
      </c>
      <c r="F48" s="11">
        <v>13.625</v>
      </c>
      <c r="G48" s="15">
        <v>62282.85</v>
      </c>
      <c r="H48" s="16" t="s">
        <v>6</v>
      </c>
      <c r="I48" s="15">
        <v>0</v>
      </c>
      <c r="J48" s="15">
        <v>0</v>
      </c>
      <c r="K48" s="15">
        <v>0</v>
      </c>
      <c r="L48" s="15">
        <v>1002.728074</v>
      </c>
    </row>
    <row r="49" spans="2:12" ht="15" customHeight="1" x14ac:dyDescent="0.25">
      <c r="B49" s="3" t="s">
        <v>13</v>
      </c>
      <c r="C49" s="11" t="s">
        <v>14</v>
      </c>
      <c r="D49" s="35">
        <v>44552</v>
      </c>
      <c r="E49" s="35">
        <v>46051</v>
      </c>
      <c r="F49" s="11">
        <v>6.875</v>
      </c>
      <c r="G49" s="15">
        <v>287.08999999999997</v>
      </c>
      <c r="H49" s="16" t="s">
        <v>1</v>
      </c>
      <c r="I49" s="15">
        <v>0</v>
      </c>
      <c r="J49" s="15">
        <v>0</v>
      </c>
      <c r="K49" s="15">
        <v>14.507</v>
      </c>
      <c r="L49" s="15">
        <v>272.58300000000003</v>
      </c>
    </row>
    <row r="50" spans="2:12" ht="15" customHeight="1" x14ac:dyDescent="0.25">
      <c r="B50" s="3" t="s">
        <v>40</v>
      </c>
      <c r="C50" s="11" t="s">
        <v>39</v>
      </c>
      <c r="D50" s="35">
        <v>44179</v>
      </c>
      <c r="E50" s="35">
        <v>48480</v>
      </c>
      <c r="F50" s="11">
        <v>4.875</v>
      </c>
      <c r="G50" s="15">
        <v>1266</v>
      </c>
      <c r="H50" s="16" t="s">
        <v>1</v>
      </c>
      <c r="I50" s="15">
        <v>0</v>
      </c>
      <c r="J50" s="15">
        <v>0</v>
      </c>
      <c r="K50" s="15">
        <v>0</v>
      </c>
      <c r="L50" s="15">
        <v>1266</v>
      </c>
    </row>
    <row r="51" spans="2:12" x14ac:dyDescent="0.25">
      <c r="B51" s="3" t="s">
        <v>68</v>
      </c>
      <c r="C51" s="11" t="s">
        <v>69</v>
      </c>
      <c r="D51" s="35">
        <v>44614</v>
      </c>
      <c r="E51" s="35">
        <v>47171</v>
      </c>
      <c r="F51" s="11">
        <v>5.5</v>
      </c>
      <c r="G51" s="15">
        <v>1782</v>
      </c>
      <c r="H51" s="16" t="s">
        <v>1</v>
      </c>
      <c r="I51" s="15">
        <v>0</v>
      </c>
      <c r="J51" s="15">
        <v>0</v>
      </c>
      <c r="K51" s="15">
        <v>0</v>
      </c>
      <c r="L51" s="15">
        <v>1782</v>
      </c>
    </row>
    <row r="52" spans="2:12" x14ac:dyDescent="0.25">
      <c r="B52" s="3" t="s">
        <v>29</v>
      </c>
      <c r="C52" s="11" t="s">
        <v>30</v>
      </c>
      <c r="D52" s="35">
        <v>43146</v>
      </c>
      <c r="E52" s="35">
        <v>54103</v>
      </c>
      <c r="F52" s="11">
        <v>6.5</v>
      </c>
      <c r="G52" s="15">
        <v>1000</v>
      </c>
      <c r="H52" s="16" t="s">
        <v>1</v>
      </c>
      <c r="I52" s="15">
        <v>0</v>
      </c>
      <c r="J52" s="15">
        <v>0</v>
      </c>
      <c r="K52" s="15">
        <v>0</v>
      </c>
      <c r="L52" s="15">
        <v>1000</v>
      </c>
    </row>
    <row r="53" spans="2:12" ht="14.25" hidden="1" customHeight="1" x14ac:dyDescent="0.25">
      <c r="B53" s="3" t="s">
        <v>82</v>
      </c>
      <c r="C53" s="11" t="s">
        <v>5</v>
      </c>
      <c r="D53" s="35">
        <v>43146</v>
      </c>
      <c r="E53" s="35">
        <v>44972</v>
      </c>
      <c r="F53" s="11">
        <v>8.9</v>
      </c>
      <c r="G53" s="15">
        <v>40000</v>
      </c>
      <c r="H53" s="16" t="s">
        <v>6</v>
      </c>
      <c r="I53" s="15">
        <v>0</v>
      </c>
      <c r="J53" s="15">
        <v>0</v>
      </c>
      <c r="K53" s="15">
        <v>40000</v>
      </c>
      <c r="L53" s="15">
        <v>0</v>
      </c>
    </row>
    <row r="54" spans="2:12" x14ac:dyDescent="0.25">
      <c r="B54" s="3" t="s">
        <v>81</v>
      </c>
      <c r="C54" s="11" t="s">
        <v>79</v>
      </c>
      <c r="D54" s="35">
        <v>45474</v>
      </c>
      <c r="E54" s="35">
        <v>47882</v>
      </c>
      <c r="F54" s="11">
        <v>7.05</v>
      </c>
      <c r="G54" s="15">
        <v>500</v>
      </c>
      <c r="H54" s="16" t="s">
        <v>1</v>
      </c>
      <c r="I54" s="15">
        <v>0</v>
      </c>
      <c r="J54" s="15">
        <v>0</v>
      </c>
      <c r="K54" s="15">
        <v>0</v>
      </c>
      <c r="L54" s="15">
        <v>500</v>
      </c>
    </row>
    <row r="55" spans="2:12" x14ac:dyDescent="0.25">
      <c r="B55" s="3" t="s">
        <v>21</v>
      </c>
      <c r="C55" s="11" t="s">
        <v>22</v>
      </c>
      <c r="D55" s="35">
        <v>43300</v>
      </c>
      <c r="E55" s="35">
        <v>46953</v>
      </c>
      <c r="F55" s="11">
        <v>6</v>
      </c>
      <c r="G55" s="15">
        <v>1300</v>
      </c>
      <c r="H55" s="16" t="s">
        <v>1</v>
      </c>
      <c r="I55" s="15">
        <v>0</v>
      </c>
      <c r="J55" s="15">
        <v>0</v>
      </c>
      <c r="K55" s="15">
        <v>0</v>
      </c>
      <c r="L55" s="15">
        <v>1300</v>
      </c>
    </row>
    <row r="56" spans="2:12" hidden="1" x14ac:dyDescent="0.25">
      <c r="B56" s="3" t="s">
        <v>15</v>
      </c>
      <c r="C56" s="11" t="s">
        <v>16</v>
      </c>
      <c r="D56" s="35">
        <v>44097</v>
      </c>
      <c r="E56" s="35">
        <v>46178</v>
      </c>
      <c r="F56" s="11">
        <v>9.75</v>
      </c>
      <c r="G56" s="15">
        <v>17500</v>
      </c>
      <c r="H56" s="16" t="s">
        <v>6</v>
      </c>
      <c r="I56" s="15">
        <v>0</v>
      </c>
      <c r="J56" s="15">
        <v>0</v>
      </c>
      <c r="K56" s="15">
        <v>17500</v>
      </c>
      <c r="L56" s="15">
        <v>0</v>
      </c>
    </row>
    <row r="57" spans="2:12" x14ac:dyDescent="0.25">
      <c r="B57" s="3" t="s">
        <v>25</v>
      </c>
      <c r="C57" s="11" t="s">
        <v>26</v>
      </c>
      <c r="D57" s="35">
        <v>41837</v>
      </c>
      <c r="E57" s="35">
        <v>52717</v>
      </c>
      <c r="F57" s="11">
        <v>7.45</v>
      </c>
      <c r="G57" s="15">
        <v>250</v>
      </c>
      <c r="H57" s="16" t="s">
        <v>1</v>
      </c>
      <c r="I57" s="15">
        <v>0</v>
      </c>
      <c r="J57" s="15">
        <v>0</v>
      </c>
      <c r="K57" s="15">
        <v>0</v>
      </c>
      <c r="L57" s="15">
        <v>250</v>
      </c>
    </row>
    <row r="58" spans="2:12" hidden="1" x14ac:dyDescent="0.25">
      <c r="B58" s="3" t="s">
        <v>7</v>
      </c>
      <c r="C58" s="11" t="s">
        <v>8</v>
      </c>
      <c r="D58" s="35">
        <v>41575</v>
      </c>
      <c r="E58" s="35">
        <v>45319</v>
      </c>
      <c r="F58" s="11">
        <v>6.6</v>
      </c>
      <c r="G58" s="15">
        <v>500</v>
      </c>
      <c r="H58" s="16" t="s">
        <v>1</v>
      </c>
      <c r="I58" s="15">
        <v>0</v>
      </c>
      <c r="J58" s="15">
        <v>0</v>
      </c>
      <c r="K58" s="15">
        <v>500</v>
      </c>
      <c r="L58" s="15">
        <v>0</v>
      </c>
    </row>
    <row r="59" spans="2:12" x14ac:dyDescent="0.25">
      <c r="B59" s="3" t="s">
        <v>27</v>
      </c>
      <c r="C59" s="11" t="s">
        <v>28</v>
      </c>
      <c r="D59" s="35">
        <v>42031</v>
      </c>
      <c r="E59" s="35">
        <v>52989</v>
      </c>
      <c r="F59" s="11">
        <v>6.85</v>
      </c>
      <c r="G59" s="15">
        <v>1500</v>
      </c>
      <c r="H59" s="16" t="s">
        <v>1</v>
      </c>
      <c r="I59" s="15">
        <v>0</v>
      </c>
      <c r="J59" s="15">
        <v>0</v>
      </c>
      <c r="K59" s="15">
        <v>0</v>
      </c>
      <c r="L59" s="15">
        <v>1500</v>
      </c>
    </row>
    <row r="60" spans="2:12" x14ac:dyDescent="0.25">
      <c r="B60" s="3" t="s">
        <v>17</v>
      </c>
      <c r="C60" s="11" t="s">
        <v>18</v>
      </c>
      <c r="D60" s="35">
        <v>42906</v>
      </c>
      <c r="E60" s="35">
        <v>46412</v>
      </c>
      <c r="F60" s="11">
        <v>5.95</v>
      </c>
      <c r="G60" s="15">
        <v>500</v>
      </c>
      <c r="H60" s="16" t="s">
        <v>1</v>
      </c>
      <c r="I60" s="15">
        <v>0</v>
      </c>
      <c r="J60" s="15">
        <v>0</v>
      </c>
      <c r="K60" s="15">
        <v>0</v>
      </c>
      <c r="L60" s="15">
        <v>500</v>
      </c>
    </row>
    <row r="61" spans="2:12" x14ac:dyDescent="0.25">
      <c r="B61" s="3" t="s">
        <v>27</v>
      </c>
      <c r="C61" s="11" t="s">
        <v>28</v>
      </c>
      <c r="D61" s="35">
        <v>42131</v>
      </c>
      <c r="E61" s="35">
        <v>52989</v>
      </c>
      <c r="F61" s="11">
        <v>6.85</v>
      </c>
      <c r="G61" s="15">
        <v>500</v>
      </c>
      <c r="H61" s="16" t="s">
        <v>1</v>
      </c>
      <c r="I61" s="15">
        <v>0</v>
      </c>
      <c r="J61" s="15">
        <v>0</v>
      </c>
      <c r="K61" s="15">
        <v>0</v>
      </c>
      <c r="L61" s="15">
        <v>500</v>
      </c>
    </row>
    <row r="62" spans="2:12" hidden="1" x14ac:dyDescent="0.25">
      <c r="B62" s="3" t="s">
        <v>3</v>
      </c>
      <c r="C62" s="11" t="s">
        <v>4</v>
      </c>
      <c r="D62" s="35">
        <v>40752</v>
      </c>
      <c r="E62" s="35">
        <v>44322</v>
      </c>
      <c r="F62" s="11">
        <v>7.5</v>
      </c>
      <c r="G62" s="15">
        <v>500</v>
      </c>
      <c r="H62" s="16" t="s">
        <v>1</v>
      </c>
      <c r="I62" s="15">
        <v>0</v>
      </c>
      <c r="J62" s="15">
        <v>0</v>
      </c>
      <c r="K62" s="15">
        <v>500</v>
      </c>
      <c r="L62" s="15">
        <v>0</v>
      </c>
    </row>
    <row r="63" spans="2:12" hidden="1" x14ac:dyDescent="0.25">
      <c r="B63" s="3" t="s">
        <v>11</v>
      </c>
      <c r="C63" s="11" t="s">
        <v>12</v>
      </c>
      <c r="D63" s="35">
        <v>42131</v>
      </c>
      <c r="E63" s="35">
        <v>45684</v>
      </c>
      <c r="F63" s="11">
        <v>5.5</v>
      </c>
      <c r="G63" s="15">
        <v>500</v>
      </c>
      <c r="H63" s="16" t="s">
        <v>1</v>
      </c>
      <c r="I63" s="15">
        <v>0</v>
      </c>
      <c r="J63" s="15">
        <v>0</v>
      </c>
      <c r="K63" s="15">
        <v>500</v>
      </c>
      <c r="L63" s="15">
        <v>0</v>
      </c>
    </row>
    <row r="64" spans="2:12" x14ac:dyDescent="0.25">
      <c r="B64" s="3" t="s">
        <v>111</v>
      </c>
      <c r="C64" s="11" t="s">
        <v>112</v>
      </c>
      <c r="D64" s="35">
        <v>45474</v>
      </c>
      <c r="E64" s="35">
        <v>49827</v>
      </c>
      <c r="F64" s="11">
        <v>6.6</v>
      </c>
      <c r="G64" s="15">
        <v>750</v>
      </c>
      <c r="H64" s="16" t="s">
        <v>1</v>
      </c>
      <c r="I64" s="15">
        <v>0</v>
      </c>
      <c r="J64" s="15">
        <v>0</v>
      </c>
      <c r="K64" s="15">
        <v>0</v>
      </c>
      <c r="L64" s="15">
        <v>750</v>
      </c>
    </row>
    <row r="65" spans="2:14" x14ac:dyDescent="0.25">
      <c r="B65" s="3" t="s">
        <v>23</v>
      </c>
      <c r="C65" s="11" t="s">
        <v>24</v>
      </c>
      <c r="D65" s="35">
        <v>43860</v>
      </c>
      <c r="E65" s="35">
        <v>47513</v>
      </c>
      <c r="F65" s="11">
        <v>4.5</v>
      </c>
      <c r="G65" s="15">
        <v>1000</v>
      </c>
      <c r="H65" s="16" t="s">
        <v>1</v>
      </c>
      <c r="I65" s="15">
        <v>0</v>
      </c>
      <c r="J65" s="15">
        <v>0</v>
      </c>
      <c r="K65" s="15">
        <v>0</v>
      </c>
      <c r="L65" s="15">
        <v>1000</v>
      </c>
    </row>
    <row r="66" spans="2:14" x14ac:dyDescent="0.25">
      <c r="B66" s="3" t="s">
        <v>23</v>
      </c>
      <c r="C66" s="11" t="s">
        <v>24</v>
      </c>
      <c r="D66" s="35">
        <v>44217</v>
      </c>
      <c r="E66" s="35">
        <v>47513</v>
      </c>
      <c r="F66" s="11">
        <v>4.5</v>
      </c>
      <c r="G66" s="15">
        <v>1000</v>
      </c>
      <c r="H66" s="16" t="s">
        <v>1</v>
      </c>
      <c r="I66" s="15">
        <v>0</v>
      </c>
      <c r="J66" s="15">
        <v>0</v>
      </c>
      <c r="K66" s="15">
        <v>0</v>
      </c>
      <c r="L66" s="15">
        <v>1000</v>
      </c>
    </row>
    <row r="67" spans="2:14" hidden="1" x14ac:dyDescent="0.25">
      <c r="B67" s="3" t="s">
        <v>45</v>
      </c>
      <c r="C67" s="11" t="s">
        <v>46</v>
      </c>
      <c r="D67" s="35">
        <v>38438</v>
      </c>
      <c r="E67" s="35">
        <v>40813</v>
      </c>
      <c r="F67" s="11">
        <v>9.5</v>
      </c>
      <c r="G67" s="15">
        <v>480.23399999999998</v>
      </c>
      <c r="H67" s="16" t="s">
        <v>1</v>
      </c>
      <c r="I67" s="15">
        <v>0</v>
      </c>
      <c r="J67" s="15">
        <v>46.989505999999999</v>
      </c>
      <c r="K67" s="15">
        <v>527.22350600000004</v>
      </c>
      <c r="L67" s="15">
        <v>0</v>
      </c>
    </row>
    <row r="68" spans="2:14" hidden="1" x14ac:dyDescent="0.25">
      <c r="B68" s="3" t="s">
        <v>2</v>
      </c>
      <c r="C68" s="11" t="s">
        <v>44</v>
      </c>
      <c r="D68" s="35">
        <v>38375</v>
      </c>
      <c r="E68" s="35">
        <v>43123</v>
      </c>
      <c r="F68" s="11">
        <v>9.0399999999999991</v>
      </c>
      <c r="G68" s="15">
        <v>586.46600000000001</v>
      </c>
      <c r="H68" s="16" t="s">
        <v>1</v>
      </c>
      <c r="I68" s="15">
        <v>0</v>
      </c>
      <c r="J68" s="15">
        <v>54.527782000000002</v>
      </c>
      <c r="K68" s="15">
        <v>640.99378200000001</v>
      </c>
      <c r="L68" s="15">
        <v>0</v>
      </c>
    </row>
    <row r="69" spans="2:14" ht="15" customHeight="1" thickBot="1" x14ac:dyDescent="0.3">
      <c r="B69" s="20" t="s">
        <v>67</v>
      </c>
      <c r="C69" s="21"/>
      <c r="D69" s="22"/>
      <c r="E69" s="22"/>
      <c r="F69" s="21"/>
      <c r="G69" s="23"/>
      <c r="H69" s="24"/>
      <c r="I69" s="23"/>
      <c r="J69" s="23">
        <f>SUM(J25:J68)</f>
        <v>101.51728800000001</v>
      </c>
      <c r="K69" s="23">
        <f>SUM(K25:K68)</f>
        <v>106774.605089</v>
      </c>
      <c r="L69" s="23">
        <f>SUM(L25:L68)</f>
        <v>33837.218357999998</v>
      </c>
      <c r="N69" s="13"/>
    </row>
    <row r="70" spans="2:14" ht="15.75" thickTop="1" x14ac:dyDescent="0.25">
      <c r="B70" s="38" t="s">
        <v>103</v>
      </c>
      <c r="C70" s="38"/>
      <c r="D70" s="38"/>
      <c r="E70" s="38"/>
      <c r="F70" s="38"/>
      <c r="G70" s="38"/>
      <c r="H70" s="38"/>
      <c r="I70" s="38"/>
      <c r="J70" s="38"/>
      <c r="K70" s="38"/>
      <c r="L70" s="9"/>
    </row>
    <row r="71" spans="2:14" x14ac:dyDescent="0.25">
      <c r="B71" s="3"/>
      <c r="C71" s="1"/>
      <c r="D71" s="14"/>
      <c r="E71" s="14"/>
      <c r="F71" s="1"/>
      <c r="G71" s="9"/>
      <c r="H71" s="2"/>
      <c r="I71" s="9"/>
      <c r="J71" s="9"/>
      <c r="K71" s="9"/>
      <c r="L71" s="9"/>
    </row>
    <row r="72" spans="2:14" x14ac:dyDescent="0.25">
      <c r="B72" s="39" t="s">
        <v>118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</row>
    <row r="73" spans="2:14" x14ac:dyDescent="0.25">
      <c r="B73" s="36" t="s">
        <v>104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2:14" x14ac:dyDescent="0.25">
      <c r="B74" s="8" t="s">
        <v>92</v>
      </c>
      <c r="C74" s="8" t="s">
        <v>93</v>
      </c>
      <c r="D74" s="8" t="s">
        <v>97</v>
      </c>
      <c r="E74" s="8" t="s">
        <v>65</v>
      </c>
      <c r="F74" s="8" t="s">
        <v>105</v>
      </c>
      <c r="G74" s="8" t="s">
        <v>75</v>
      </c>
      <c r="H74" s="8" t="s">
        <v>106</v>
      </c>
      <c r="I74" s="8" t="s">
        <v>86</v>
      </c>
      <c r="J74" s="8" t="s">
        <v>107</v>
      </c>
      <c r="K74" s="8" t="s">
        <v>116</v>
      </c>
      <c r="L74" s="8" t="s">
        <v>117</v>
      </c>
    </row>
    <row r="75" spans="2:14" x14ac:dyDescent="0.25">
      <c r="B75" s="3" t="s">
        <v>48</v>
      </c>
      <c r="C75" s="3" t="s">
        <v>20</v>
      </c>
      <c r="D75" s="11" t="s">
        <v>1</v>
      </c>
      <c r="E75" s="31">
        <v>100</v>
      </c>
      <c r="F75" s="31">
        <v>21.56</v>
      </c>
      <c r="G75" s="31">
        <v>100</v>
      </c>
      <c r="H75" s="31">
        <v>12.94</v>
      </c>
      <c r="I75" s="31">
        <v>100</v>
      </c>
      <c r="J75" s="31">
        <v>4.3099999999999996</v>
      </c>
      <c r="K75" s="31"/>
      <c r="L75" s="31"/>
    </row>
    <row r="76" spans="2:14" x14ac:dyDescent="0.25">
      <c r="B76" s="3" t="s">
        <v>49</v>
      </c>
      <c r="C76" s="3" t="s">
        <v>26</v>
      </c>
      <c r="D76" s="11" t="s">
        <v>1</v>
      </c>
      <c r="E76" s="31"/>
      <c r="F76" s="31">
        <v>93.12</v>
      </c>
      <c r="G76" s="31"/>
      <c r="H76" s="31">
        <v>93.12</v>
      </c>
      <c r="I76" s="31"/>
      <c r="J76" s="31">
        <v>93.12</v>
      </c>
      <c r="K76" s="31"/>
      <c r="L76" s="31">
        <v>93.12</v>
      </c>
    </row>
    <row r="77" spans="2:14" x14ac:dyDescent="0.25">
      <c r="B77" s="3" t="s">
        <v>50</v>
      </c>
      <c r="C77" s="3" t="s">
        <v>26</v>
      </c>
      <c r="D77" s="11" t="s">
        <v>1</v>
      </c>
      <c r="E77" s="31"/>
      <c r="F77" s="31">
        <v>18.62</v>
      </c>
      <c r="G77" s="31"/>
      <c r="H77" s="31">
        <v>18.62</v>
      </c>
      <c r="I77" s="31"/>
      <c r="J77" s="31">
        <v>18.62</v>
      </c>
      <c r="K77" s="31"/>
      <c r="L77" s="31">
        <v>18.62</v>
      </c>
    </row>
    <row r="78" spans="2:14" x14ac:dyDescent="0.25">
      <c r="B78" s="3" t="s">
        <v>51</v>
      </c>
      <c r="C78" s="3" t="s">
        <v>28</v>
      </c>
      <c r="D78" s="11" t="s">
        <v>1</v>
      </c>
      <c r="E78" s="31"/>
      <c r="F78" s="31">
        <v>51.38</v>
      </c>
      <c r="G78" s="31"/>
      <c r="H78" s="31">
        <v>102.75</v>
      </c>
      <c r="I78" s="31"/>
      <c r="J78" s="31">
        <v>102.75</v>
      </c>
      <c r="K78" s="31"/>
      <c r="L78" s="31">
        <v>102.75</v>
      </c>
    </row>
    <row r="79" spans="2:14" x14ac:dyDescent="0.25">
      <c r="B79" s="3" t="s">
        <v>52</v>
      </c>
      <c r="C79" s="3" t="s">
        <v>28</v>
      </c>
      <c r="D79" s="11" t="s">
        <v>1</v>
      </c>
      <c r="E79" s="31"/>
      <c r="F79" s="31">
        <v>17.12</v>
      </c>
      <c r="G79" s="31"/>
      <c r="H79" s="31">
        <v>34.25</v>
      </c>
      <c r="I79" s="31"/>
      <c r="J79" s="31">
        <v>34.25</v>
      </c>
      <c r="K79" s="31"/>
      <c r="L79" s="31">
        <v>34.25</v>
      </c>
    </row>
    <row r="80" spans="2:14" x14ac:dyDescent="0.25">
      <c r="B80" s="3" t="s">
        <v>66</v>
      </c>
      <c r="C80" s="3" t="s">
        <v>14</v>
      </c>
      <c r="D80" s="11" t="s">
        <v>1</v>
      </c>
      <c r="E80" s="31"/>
      <c r="F80" s="31">
        <v>9.3699999999999992</v>
      </c>
      <c r="G80" s="31">
        <v>272.58</v>
      </c>
      <c r="H80" s="31">
        <v>9.3699999999999992</v>
      </c>
      <c r="I80" s="31"/>
      <c r="J80" s="31"/>
      <c r="K80" s="31"/>
      <c r="L80" s="31"/>
    </row>
    <row r="81" spans="2:12" x14ac:dyDescent="0.25">
      <c r="B81" s="3" t="s">
        <v>53</v>
      </c>
      <c r="C81" s="3" t="s">
        <v>18</v>
      </c>
      <c r="D81" s="11" t="s">
        <v>1</v>
      </c>
      <c r="E81" s="31"/>
      <c r="F81" s="31">
        <v>35.700000000000003</v>
      </c>
      <c r="G81" s="31"/>
      <c r="H81" s="31">
        <v>71.400000000000006</v>
      </c>
      <c r="I81" s="31">
        <v>1200</v>
      </c>
      <c r="J81" s="31">
        <v>35.700000000000003</v>
      </c>
      <c r="K81" s="31"/>
      <c r="L81" s="31"/>
    </row>
    <row r="82" spans="2:12" x14ac:dyDescent="0.25">
      <c r="B82" s="3" t="s">
        <v>54</v>
      </c>
      <c r="C82" s="3" t="s">
        <v>18</v>
      </c>
      <c r="D82" s="11" t="s">
        <v>1</v>
      </c>
      <c r="E82" s="31"/>
      <c r="F82" s="31">
        <v>14.88</v>
      </c>
      <c r="G82" s="31"/>
      <c r="H82" s="31">
        <v>29.75</v>
      </c>
      <c r="I82" s="31">
        <v>500</v>
      </c>
      <c r="J82" s="31">
        <v>14.88</v>
      </c>
      <c r="K82" s="31"/>
      <c r="L82" s="31"/>
    </row>
    <row r="83" spans="2:12" x14ac:dyDescent="0.25">
      <c r="B83" s="3" t="s">
        <v>55</v>
      </c>
      <c r="C83" s="3" t="s">
        <v>30</v>
      </c>
      <c r="D83" s="11" t="s">
        <v>1</v>
      </c>
      <c r="E83" s="31"/>
      <c r="F83" s="31">
        <v>32.5</v>
      </c>
      <c r="G83" s="31"/>
      <c r="H83" s="31">
        <v>65</v>
      </c>
      <c r="I83" s="31"/>
      <c r="J83" s="31">
        <v>65</v>
      </c>
      <c r="K83" s="31"/>
      <c r="L83" s="31">
        <v>65</v>
      </c>
    </row>
    <row r="84" spans="2:12" x14ac:dyDescent="0.25">
      <c r="B84" s="3" t="s">
        <v>56</v>
      </c>
      <c r="C84" s="3" t="s">
        <v>22</v>
      </c>
      <c r="D84" s="11" t="s">
        <v>1</v>
      </c>
      <c r="E84" s="31"/>
      <c r="F84" s="31">
        <v>39</v>
      </c>
      <c r="G84" s="31"/>
      <c r="H84" s="31">
        <v>78</v>
      </c>
      <c r="I84" s="31"/>
      <c r="J84" s="31">
        <v>78</v>
      </c>
      <c r="K84" s="31">
        <v>1300</v>
      </c>
      <c r="L84" s="31">
        <v>78</v>
      </c>
    </row>
    <row r="85" spans="2:12" x14ac:dyDescent="0.25">
      <c r="B85" s="3" t="s">
        <v>57</v>
      </c>
      <c r="C85" s="3" t="s">
        <v>32</v>
      </c>
      <c r="D85" s="11" t="s">
        <v>1</v>
      </c>
      <c r="E85" s="31"/>
      <c r="F85" s="31">
        <v>96</v>
      </c>
      <c r="G85" s="31"/>
      <c r="H85" s="31">
        <v>96</v>
      </c>
      <c r="I85" s="31"/>
      <c r="J85" s="31">
        <v>96</v>
      </c>
      <c r="K85" s="31"/>
      <c r="L85" s="31">
        <v>96</v>
      </c>
    </row>
    <row r="86" spans="2:12" x14ac:dyDescent="0.25">
      <c r="B86" s="3" t="s">
        <v>59</v>
      </c>
      <c r="C86" s="3" t="s">
        <v>24</v>
      </c>
      <c r="D86" s="11" t="s">
        <v>1</v>
      </c>
      <c r="E86" s="31"/>
      <c r="F86" s="31">
        <v>22.5</v>
      </c>
      <c r="G86" s="31"/>
      <c r="H86" s="31">
        <v>45</v>
      </c>
      <c r="I86" s="31"/>
      <c r="J86" s="31">
        <v>45</v>
      </c>
      <c r="K86" s="31"/>
      <c r="L86" s="31">
        <v>45</v>
      </c>
    </row>
    <row r="87" spans="2:12" x14ac:dyDescent="0.25">
      <c r="B87" s="3" t="s">
        <v>64</v>
      </c>
      <c r="C87" s="3" t="s">
        <v>24</v>
      </c>
      <c r="D87" s="11" t="s">
        <v>1</v>
      </c>
      <c r="E87" s="31"/>
      <c r="F87" s="31">
        <v>22.5</v>
      </c>
      <c r="G87" s="31"/>
      <c r="H87" s="31">
        <v>45</v>
      </c>
      <c r="I87" s="31"/>
      <c r="J87" s="31">
        <v>45</v>
      </c>
      <c r="K87" s="31"/>
      <c r="L87" s="31">
        <v>45</v>
      </c>
    </row>
    <row r="88" spans="2:12" x14ac:dyDescent="0.25">
      <c r="B88" s="3" t="s">
        <v>58</v>
      </c>
      <c r="C88" s="3" t="s">
        <v>34</v>
      </c>
      <c r="D88" s="11" t="s">
        <v>1</v>
      </c>
      <c r="E88" s="31"/>
      <c r="F88" s="31">
        <v>44.06</v>
      </c>
      <c r="G88" s="31"/>
      <c r="H88" s="31">
        <v>88.12</v>
      </c>
      <c r="I88" s="31"/>
      <c r="J88" s="31">
        <v>88.12</v>
      </c>
      <c r="K88" s="31"/>
      <c r="L88" s="31">
        <v>88.12</v>
      </c>
    </row>
    <row r="89" spans="2:12" x14ac:dyDescent="0.25">
      <c r="B89" s="3" t="s">
        <v>60</v>
      </c>
      <c r="C89" s="3" t="s">
        <v>34</v>
      </c>
      <c r="D89" s="11" t="s">
        <v>1</v>
      </c>
      <c r="E89" s="31"/>
      <c r="F89" s="31">
        <v>49.94</v>
      </c>
      <c r="G89" s="31"/>
      <c r="H89" s="31">
        <v>99.88</v>
      </c>
      <c r="I89" s="31"/>
      <c r="J89" s="31">
        <v>99.88</v>
      </c>
      <c r="K89" s="31"/>
      <c r="L89" s="31">
        <v>99.88</v>
      </c>
    </row>
    <row r="90" spans="2:12" x14ac:dyDescent="0.25">
      <c r="B90" s="3" t="s">
        <v>61</v>
      </c>
      <c r="C90" s="3" t="s">
        <v>39</v>
      </c>
      <c r="D90" s="11" t="s">
        <v>1</v>
      </c>
      <c r="E90" s="31"/>
      <c r="F90" s="31">
        <v>87.75</v>
      </c>
      <c r="G90" s="31"/>
      <c r="H90" s="31">
        <v>87.75</v>
      </c>
      <c r="I90" s="31"/>
      <c r="J90" s="31">
        <v>87.75</v>
      </c>
      <c r="K90" s="31"/>
      <c r="L90" s="31">
        <v>87.75</v>
      </c>
    </row>
    <row r="91" spans="2:12" x14ac:dyDescent="0.25">
      <c r="B91" s="3" t="s">
        <v>62</v>
      </c>
      <c r="C91" s="3" t="s">
        <v>39</v>
      </c>
      <c r="D91" s="11" t="s">
        <v>1</v>
      </c>
      <c r="E91" s="31"/>
      <c r="F91" s="31">
        <v>61.72</v>
      </c>
      <c r="G91" s="31"/>
      <c r="H91" s="31">
        <v>61.72</v>
      </c>
      <c r="I91" s="31"/>
      <c r="J91" s="31">
        <v>61.72</v>
      </c>
      <c r="K91" s="31"/>
      <c r="L91" s="31">
        <v>61.72</v>
      </c>
    </row>
    <row r="92" spans="2:12" x14ac:dyDescent="0.25">
      <c r="B92" s="3" t="s">
        <v>63</v>
      </c>
      <c r="C92" s="3" t="s">
        <v>41</v>
      </c>
      <c r="D92" s="11" t="s">
        <v>1</v>
      </c>
      <c r="E92" s="31"/>
      <c r="F92" s="31">
        <v>39.75</v>
      </c>
      <c r="G92" s="31"/>
      <c r="H92" s="31">
        <v>79.5</v>
      </c>
      <c r="I92" s="31"/>
      <c r="J92" s="31">
        <v>79.5</v>
      </c>
      <c r="K92" s="31"/>
      <c r="L92" s="31">
        <v>79.5</v>
      </c>
    </row>
    <row r="93" spans="2:12" x14ac:dyDescent="0.25">
      <c r="B93" s="3" t="s">
        <v>72</v>
      </c>
      <c r="C93" s="3" t="s">
        <v>69</v>
      </c>
      <c r="D93" s="11" t="s">
        <v>1</v>
      </c>
      <c r="E93" s="31"/>
      <c r="F93" s="31">
        <v>49</v>
      </c>
      <c r="G93" s="31"/>
      <c r="H93" s="31">
        <v>98.01</v>
      </c>
      <c r="I93" s="31"/>
      <c r="J93" s="31">
        <v>98.01</v>
      </c>
      <c r="K93" s="31"/>
      <c r="L93" s="31">
        <v>98.01</v>
      </c>
    </row>
    <row r="94" spans="2:12" x14ac:dyDescent="0.25">
      <c r="B94" s="3" t="s">
        <v>73</v>
      </c>
      <c r="C94" s="3" t="s">
        <v>71</v>
      </c>
      <c r="D94" s="11" t="s">
        <v>1</v>
      </c>
      <c r="E94" s="31"/>
      <c r="F94" s="31">
        <v>53.46</v>
      </c>
      <c r="G94" s="31"/>
      <c r="H94" s="31">
        <v>106.92</v>
      </c>
      <c r="I94" s="31"/>
      <c r="J94" s="31">
        <v>106.92</v>
      </c>
      <c r="K94" s="31"/>
      <c r="L94" s="31">
        <v>106.92</v>
      </c>
    </row>
    <row r="95" spans="2:12" x14ac:dyDescent="0.25">
      <c r="B95" s="3" t="s">
        <v>78</v>
      </c>
      <c r="C95" s="3" t="s">
        <v>79</v>
      </c>
      <c r="D95" s="11" t="s">
        <v>1</v>
      </c>
      <c r="E95" s="31"/>
      <c r="F95" s="31">
        <v>24.68</v>
      </c>
      <c r="G95" s="31"/>
      <c r="H95" s="31">
        <v>49.35</v>
      </c>
      <c r="I95" s="31"/>
      <c r="J95" s="31">
        <v>49.35</v>
      </c>
      <c r="K95" s="31"/>
      <c r="L95" s="31">
        <v>49.35</v>
      </c>
    </row>
    <row r="96" spans="2:12" x14ac:dyDescent="0.25">
      <c r="B96" s="3" t="s">
        <v>113</v>
      </c>
      <c r="C96" s="3" t="s">
        <v>79</v>
      </c>
      <c r="D96" s="11" t="s">
        <v>1</v>
      </c>
      <c r="E96" s="31"/>
      <c r="F96" s="31">
        <v>17.62</v>
      </c>
      <c r="G96" s="31"/>
      <c r="H96" s="31">
        <v>35.25</v>
      </c>
      <c r="I96" s="31"/>
      <c r="J96" s="31">
        <v>35.25</v>
      </c>
      <c r="K96" s="31"/>
      <c r="L96" s="31">
        <v>35.25</v>
      </c>
    </row>
    <row r="97" spans="2:12" x14ac:dyDescent="0.25">
      <c r="B97" s="3" t="s">
        <v>114</v>
      </c>
      <c r="C97" s="3" t="s">
        <v>112</v>
      </c>
      <c r="D97" s="11" t="s">
        <v>1</v>
      </c>
      <c r="E97" s="31"/>
      <c r="F97" s="31">
        <v>49.5</v>
      </c>
      <c r="G97" s="31"/>
      <c r="H97" s="31">
        <v>49.5</v>
      </c>
      <c r="I97" s="31"/>
      <c r="J97" s="31">
        <v>49.5</v>
      </c>
      <c r="K97" s="31"/>
      <c r="L97" s="31">
        <v>49.5</v>
      </c>
    </row>
    <row r="98" spans="2:12" x14ac:dyDescent="0.25">
      <c r="B98" s="3" t="s">
        <v>126</v>
      </c>
      <c r="C98" s="3" t="s">
        <v>123</v>
      </c>
      <c r="D98" s="11" t="s">
        <v>1</v>
      </c>
      <c r="E98" s="31"/>
      <c r="F98" s="31">
        <v>69.5</v>
      </c>
      <c r="G98" s="31"/>
      <c r="H98" s="31">
        <v>139</v>
      </c>
      <c r="I98" s="31"/>
      <c r="J98" s="31">
        <v>139</v>
      </c>
      <c r="K98" s="31"/>
      <c r="L98" s="31">
        <v>139</v>
      </c>
    </row>
    <row r="99" spans="2:12" x14ac:dyDescent="0.25">
      <c r="B99" s="3" t="s">
        <v>127</v>
      </c>
      <c r="C99" s="3" t="s">
        <v>121</v>
      </c>
      <c r="D99" s="11" t="s">
        <v>1</v>
      </c>
      <c r="E99" s="31"/>
      <c r="F99" s="31">
        <v>35.75</v>
      </c>
      <c r="G99" s="31"/>
      <c r="H99" s="31">
        <v>71.5</v>
      </c>
      <c r="I99" s="31"/>
      <c r="J99" s="31">
        <v>71.5</v>
      </c>
      <c r="K99" s="31"/>
      <c r="L99" s="31">
        <v>71.5</v>
      </c>
    </row>
    <row r="100" spans="2:12" ht="15.75" thickBot="1" x14ac:dyDescent="0.3">
      <c r="B100" s="21" t="s">
        <v>67</v>
      </c>
      <c r="C100" s="21"/>
      <c r="D100" s="25"/>
      <c r="E100" s="32">
        <f>SUM(Servicio_USD[Principal 2025])</f>
        <v>100</v>
      </c>
      <c r="F100" s="32">
        <f>SUBTOTAL(109,Servicio_USD[Interests 2025])</f>
        <v>1056.98</v>
      </c>
      <c r="G100" s="32">
        <f>SUBTOTAL(109,Servicio_USD[Principal 2026])</f>
        <v>372.58</v>
      </c>
      <c r="H100" s="32">
        <f>SUBTOTAL(109,Servicio_USD[Interests 2026])</f>
        <v>1667.7</v>
      </c>
      <c r="I100" s="32">
        <f>SUBTOTAL(109,Servicio_USD[Principal 2027])</f>
        <v>1800</v>
      </c>
      <c r="J100" s="32">
        <f>SUBTOTAL(109,Servicio_USD[Interests 2027])</f>
        <v>1599.1299999999999</v>
      </c>
      <c r="K100" s="32">
        <f>SUBTOTAL(109,Servicio_USD[Principal 2028])</f>
        <v>1300</v>
      </c>
      <c r="L100" s="32">
        <f>SUBTOTAL(109,Servicio_USD[Interests 2028])</f>
        <v>1544.24</v>
      </c>
    </row>
    <row r="101" spans="2:12" ht="15.75" thickTop="1" x14ac:dyDescent="0.25">
      <c r="B101" s="28"/>
      <c r="C101" s="28"/>
      <c r="D101" s="29"/>
      <c r="E101" s="30"/>
      <c r="F101" s="30"/>
      <c r="G101" s="30"/>
      <c r="H101" s="30"/>
      <c r="I101" s="30"/>
      <c r="J101" s="30"/>
      <c r="K101" s="30"/>
      <c r="L101" s="30"/>
    </row>
    <row r="102" spans="2:12" x14ac:dyDescent="0.25">
      <c r="B102" s="36" t="s">
        <v>108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</row>
    <row r="103" spans="2:12" x14ac:dyDescent="0.25">
      <c r="B103" s="8" t="s">
        <v>92</v>
      </c>
      <c r="C103" s="8" t="s">
        <v>93</v>
      </c>
      <c r="D103" s="8" t="s">
        <v>97</v>
      </c>
      <c r="E103" s="8" t="s">
        <v>65</v>
      </c>
      <c r="F103" s="8" t="s">
        <v>105</v>
      </c>
      <c r="G103" s="8" t="s">
        <v>75</v>
      </c>
      <c r="H103" s="8" t="s">
        <v>106</v>
      </c>
      <c r="I103" s="8" t="s">
        <v>86</v>
      </c>
      <c r="J103" s="8" t="s">
        <v>107</v>
      </c>
      <c r="K103" s="8" t="s">
        <v>116</v>
      </c>
      <c r="L103" s="8" t="s">
        <v>117</v>
      </c>
    </row>
    <row r="104" spans="2:12" x14ac:dyDescent="0.25">
      <c r="B104" s="3" t="s">
        <v>47</v>
      </c>
      <c r="C104" s="4" t="s">
        <v>16</v>
      </c>
      <c r="D104" s="18" t="s">
        <v>6</v>
      </c>
      <c r="E104" s="33"/>
      <c r="F104" s="33">
        <v>823.21</v>
      </c>
      <c r="G104" s="33">
        <v>8443.2000000000007</v>
      </c>
      <c r="H104" s="33">
        <v>411.61</v>
      </c>
      <c r="I104" s="33"/>
      <c r="J104" s="33"/>
      <c r="K104" s="33"/>
      <c r="L104" s="33"/>
    </row>
    <row r="105" spans="2:12" x14ac:dyDescent="0.25">
      <c r="B105" s="3" t="s">
        <v>76</v>
      </c>
      <c r="C105" s="4" t="s">
        <v>77</v>
      </c>
      <c r="D105" s="18" t="s">
        <v>6</v>
      </c>
      <c r="E105" s="33"/>
      <c r="F105" s="33">
        <v>4243.0200000000004</v>
      </c>
      <c r="G105" s="33"/>
      <c r="H105" s="33">
        <v>8486.0400000000009</v>
      </c>
      <c r="I105" s="33"/>
      <c r="J105" s="33">
        <v>8486.0400000000009</v>
      </c>
      <c r="K105" s="33"/>
      <c r="L105" s="33">
        <v>8486.0400000000009</v>
      </c>
    </row>
    <row r="106" spans="2:12" x14ac:dyDescent="0.25">
      <c r="B106" s="3" t="s">
        <v>85</v>
      </c>
      <c r="C106" s="4" t="s">
        <v>83</v>
      </c>
      <c r="D106" s="18" t="s">
        <v>6</v>
      </c>
      <c r="E106" s="33"/>
      <c r="F106" s="33">
        <v>7987.5</v>
      </c>
      <c r="G106" s="33"/>
      <c r="H106" s="33">
        <v>7987.5</v>
      </c>
      <c r="I106" s="33"/>
      <c r="J106" s="33">
        <v>7987.5</v>
      </c>
      <c r="K106" s="33"/>
      <c r="L106" s="33">
        <v>7987.5</v>
      </c>
    </row>
    <row r="107" spans="2:12" x14ac:dyDescent="0.25">
      <c r="B107" s="3" t="s">
        <v>115</v>
      </c>
      <c r="C107" s="4" t="s">
        <v>110</v>
      </c>
      <c r="D107" s="18" t="s">
        <v>6</v>
      </c>
      <c r="E107" s="33"/>
      <c r="F107" s="33">
        <v>11287.5</v>
      </c>
      <c r="G107" s="33"/>
      <c r="H107" s="33">
        <v>11287.5</v>
      </c>
      <c r="I107" s="33"/>
      <c r="J107" s="33">
        <v>11287.5</v>
      </c>
      <c r="K107" s="33"/>
      <c r="L107" s="33">
        <v>11287.5</v>
      </c>
    </row>
    <row r="108" spans="2:12" x14ac:dyDescent="0.25">
      <c r="B108" s="3" t="s">
        <v>128</v>
      </c>
      <c r="C108" s="4" t="s">
        <v>125</v>
      </c>
      <c r="D108" s="18" t="s">
        <v>6</v>
      </c>
      <c r="E108" s="33"/>
      <c r="F108" s="33">
        <v>6562.5</v>
      </c>
      <c r="G108" s="33"/>
      <c r="H108" s="33">
        <v>13125</v>
      </c>
      <c r="I108" s="33"/>
      <c r="J108" s="33">
        <v>13125</v>
      </c>
      <c r="K108" s="33"/>
      <c r="L108" s="33">
        <v>13125</v>
      </c>
    </row>
    <row r="109" spans="2:12" ht="15.75" thickBot="1" x14ac:dyDescent="0.3">
      <c r="B109" s="25" t="s">
        <v>67</v>
      </c>
      <c r="C109" s="26"/>
      <c r="D109" s="27"/>
      <c r="E109" s="34">
        <f>SUM(E104:E108)</f>
        <v>0</v>
      </c>
      <c r="F109" s="34">
        <f t="shared" ref="F109:L109" si="0">SUM(F104:F108)</f>
        <v>30903.73</v>
      </c>
      <c r="G109" s="34">
        <f t="shared" si="0"/>
        <v>8443.2000000000007</v>
      </c>
      <c r="H109" s="34">
        <f t="shared" si="0"/>
        <v>41297.65</v>
      </c>
      <c r="I109" s="34">
        <f t="shared" si="0"/>
        <v>0</v>
      </c>
      <c r="J109" s="34">
        <f t="shared" si="0"/>
        <v>40886.04</v>
      </c>
      <c r="K109" s="34">
        <f t="shared" si="0"/>
        <v>0</v>
      </c>
      <c r="L109" s="34">
        <f t="shared" si="0"/>
        <v>40886.04</v>
      </c>
    </row>
    <row r="110" spans="2:12" ht="15.75" thickTop="1" x14ac:dyDescent="0.25">
      <c r="B110" s="38"/>
      <c r="C110" s="38"/>
      <c r="D110" s="38"/>
      <c r="E110" s="38"/>
      <c r="F110" s="38"/>
      <c r="G110" s="38"/>
      <c r="H110" s="38"/>
      <c r="I110" s="38"/>
      <c r="J110" s="38"/>
      <c r="K110" s="38"/>
    </row>
    <row r="111" spans="2:12" x14ac:dyDescent="0.25">
      <c r="B111" s="5"/>
      <c r="C111" s="6"/>
      <c r="D111" s="7"/>
      <c r="E111" s="7"/>
      <c r="F111" s="7"/>
      <c r="G111" s="7"/>
      <c r="H111" s="7"/>
      <c r="I111" s="7"/>
      <c r="J111" s="7"/>
      <c r="K111" s="7"/>
    </row>
  </sheetData>
  <mergeCells count="11">
    <mergeCell ref="B110:K110"/>
    <mergeCell ref="B12:L12"/>
    <mergeCell ref="B72:L72"/>
    <mergeCell ref="B73:L73"/>
    <mergeCell ref="B102:L102"/>
    <mergeCell ref="B70:K70"/>
    <mergeCell ref="B6:L6"/>
    <mergeCell ref="B7:L7"/>
    <mergeCell ref="B8:L8"/>
    <mergeCell ref="B10:L10"/>
    <mergeCell ref="B11:L11"/>
  </mergeCells>
  <phoneticPr fontId="7" type="noConversion"/>
  <pageMargins left="0.7" right="0.7" top="0.75" bottom="0.75" header="0.3" footer="0.3"/>
  <pageSetup scale="43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C2" sqref="C2"/>
    </sheetView>
  </sheetViews>
  <sheetFormatPr defaultRowHeight="15" x14ac:dyDescent="0.25"/>
  <cols>
    <col min="1" max="1" width="13.85546875" bestFit="1" customWidth="1"/>
    <col min="3" max="3" width="14.42578125" bestFit="1" customWidth="1"/>
    <col min="4" max="4" width="14.7109375" bestFit="1" customWidth="1"/>
    <col min="6" max="6" width="16" bestFit="1" customWidth="1"/>
  </cols>
  <sheetData>
    <row r="1" spans="1:6" x14ac:dyDescent="0.25">
      <c r="A1" t="s">
        <v>35</v>
      </c>
      <c r="C1" t="s">
        <v>36</v>
      </c>
      <c r="D1" t="s">
        <v>37</v>
      </c>
      <c r="F1" t="s">
        <v>38</v>
      </c>
    </row>
    <row r="2" spans="1:6" x14ac:dyDescent="0.25">
      <c r="A2" s="10">
        <v>44804</v>
      </c>
      <c r="C2">
        <v>2022</v>
      </c>
      <c r="D2">
        <v>2025</v>
      </c>
      <c r="F2" t="s">
        <v>74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92F805E4FBF44E86213CDEBBA60208" ma:contentTypeVersion="4" ma:contentTypeDescription="Crear nuevo documento." ma:contentTypeScope="" ma:versionID="8853e7e1aa0daa334f9a90f3e1c704c3">
  <xsd:schema xmlns:xsd="http://www.w3.org/2001/XMLSchema" xmlns:xs="http://www.w3.org/2001/XMLSchema" xmlns:p="http://schemas.microsoft.com/office/2006/metadata/properties" xmlns:ns3="167e31ee-f4e7-4866-bbfb-e2660978dd76" targetNamespace="http://schemas.microsoft.com/office/2006/metadata/properties" ma:root="true" ma:fieldsID="c1a9a0d5e0c29908241402c66271216b" ns3:_="">
    <xsd:import namespace="167e31ee-f4e7-4866-bbfb-e2660978dd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e31ee-f4e7-4866-bbfb-e2660978d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8 6 4 8 d 6 4 5 - b 1 9 d - 4 e 8 d - 8 a d 8 - c 9 2 5 c d a 0 0 1 e a "   x m l n s = " h t t p : / / s c h e m a s . m i c r o s o f t . c o m / D a t a M a s h u p " > A A A A A D I K A A B Q S w M E F A A C A A g A b E 9 x V i o e J 9 O j A A A A 9 Q A A A B I A H A B D b 2 5 m a W c v U G F j a 2 F n Z S 5 4 b W w g o h g A K K A U A A A A A A A A A A A A A A A A A A A A A A A A A A A A h Y + x D o I w G I R f h X S n L e h A y E 8 Z X C U x I R r X p l R s h B 9 D i + X d H H w k X 0 G M o m 6 O d 9 9 d c n e / 3 i A f 2 y a 4 6 N 6 a D j M S U U 4 C j a q r D N Y Z G d w h T E g u Y C P V S d Y 6 m M J o 0 9 G a j B y d O 6 e M e e + p X 9 C u r 1 n M e c T 2 x b p U R 9 3 K 0 K B 1 E p U m n 1 b 1 v 0 U E 7 F 5 j R E y T J U 3 4 N A n Y 7 E F h 8 M v j i T 3 p j w m r o X F D r 4 X G c F s C m y W w 9 w X x A F B L A w Q U A A I A C A B s T 3 F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E 9 x V i + C n p M t B w A A T C U A A B M A H A B G b 3 J t d W x h c y 9 T Z W N 0 a W 9 u M S 5 t I K I Y A C i g F A A A A A A A A A A A A A A A A A A A A A A A A A A A A L 1 Z 3 W 6 b S B S + j 5 R 3 G B G p h i 3 x G t x 2 L y q v F g N 2 W R l w g W S 3 s i J E 7 E l j y Y Y U 2 9 m N r D z E P s p q H 6 E v t m f A h u H H a Z i 4 z Y W B m T P n f O c 7 P z O Q F Z 6 u 5 1 G I 3 P Q q v T 8 9 O T 1 Z 3 Q Y x n q E B n t 4 G a h S v M e q h s 1 m w x r z c k b s i k k T U l Q S 0 x O s A T Y z V O I g D u M f x x w 2 O H 3 r r e I N F 5 D 3 c 4 R 6 n w S J O R G U Z B 3 / Z z M F E I n t F 2 3 R x f D + f z i P / w t X A 6 g K v T 0 8 Q / L n R J p 4 S H O 6 X R R u 0 B t f B C v O c O n Y v H a 3 f 6 Y I R T u v 7 h m K q c D t J k X D n 5 + d j Z W g j T U d j x 7 B U Y 6 y M k I 4 M y 9 M d 3 d V d N L Y d 1 L c t 2 0 U f L 3 Q 0 U E a e Y i H d Q s r X f 2 y k o L H i e I Z D l q u 2 4 + l n / O J G S H 4 0 X R 0 p j o 5 + o z g i B C W T r u 7 R E 7 0 W 9 4 r w 0 P Y i D / + 9 5 v M Z w P w A f + e m e T 6 b c c I r r p V b c P W R r n r 5 8 x k P P g t I V V w d / f E B I I 5 0 i 1 f a l u 2 P w R V P M W 1 X 6 E n I I 1 O t T q f T e g 2 i X k k C K S 6 6 V B z 1 g + I I r 1 u I l v G c s g B l d m f 8 s G E 5 M / x j 7 X b 3 d o 9 h N r V Y M a 6 P g P K X a k d 1 i i 2 N i B h a M k e y H I l F E + W J V G 9 h 1 L Q t X V N 8 T R + l s 4 V J 1 / A u F N W w L W q 0 3 1 Z M j 9 i F l Z 7 t 2 4 4 x N C x l R E l o v q t + Q N T A A w 5 i P h k V U L B C w d d / I 2 o 2 T 0 m 1 b S k m K S / E t 6 g a U 4 a K Z r s t I Y 1 V a n / v + 1 7 q m / r y + n V 0 3 e z b I x e U 1 u r M J A t U q L Z m D G 3 f c A 2 r M D 7 Q I T 5 A n 6 / a 5 t i x T c M t U u g p b j K 9 Q 0 r j T N G B R X K V q J l Z Y U b O i 3 g A B t B k 1 6 e u 2 p P Z d Q S / W b h 3 8 b 0 i K 5 V 8 1 U g f e M j U n a G O f r c J G W l v Q D + h e n 0 Q J 0 D c 9 3 x X d y 7 9 s e m 5 V w J R 2 a d y k K Q E u Z Z S u g d U j m z f s i l R h d B K Z T W R g d u i E B N Q V f M t c w d O L Y A D E + o Q D F r A y a c x m F T J c w U W S G k l K Q 0 C q e n s 5 N G Y t B p M h F y g 1 A f C P L C o H c Z V l S x g o 7 o N / E C + w 3 a S P 6 v t k e I b W q + b P B G d W m W E q u + 0 R h T V M y 7 t l o h a h R q h F m j 6 h W Y 7 v d b Q 7 i P N N l v Z 1 N O l K x 4 q P 0 q 1 Z 4 x t n + h X e q 1 k S 2 1 R k 4 M L H Z S S O t p J 6 H + C D U v J Z R K + f u 1 R + 2 Z O h u 1 o O u z T n 1 J + 0 v b E X Q l i e j Q 4 4 x w c w u F i h t R o s V m G K w 7 Y 9 o L r B W 6 n E 7 t h P j 1 D i N s t Z 2 j k v O D g G x z j c D o P U D 8 K I + 5 R R F u O 6 h N E R v 3 6 3 2 z + O U L J c y J Q b r h E y o x C P A u 4 x 0 c a U x T P c F y P K p n a w 6 r i F 7 c V b G U o u V G 4 I w 2 Z X L P A k Y c s Y u S h p s u R 4 V J z I 0 N J L 9 v f y F z B o 2 V 0 n 6 O U a Y f I D O 1 P 2 X f w K N V X b 7 Q O X s H y 3 S K Y g r r L Y L H B t N 1 k P B n l a w C K X C W V y V g I x 1 A M m H b L 4 7 0 e c j r b A Z U O m 5 e e s F + A K X K 1 R U P G 4 z l E 9 i 5 Y P B / D M I 4 2 d 6 D a i f 6 i M i k Z r V g m 4 W P J I J L e 2 5 w e h I P p L R r N V + u 2 u 1 n y k 4 x L q D y 0 h u M 9 C j e L B c E B N 8 t r H C f l Q f l W V p D R c V A B 5 b A y m 5 F Q b l b r a J k 7 D K N p d P k S J S T 7 U + A 5 9 M y V e q 1 S v d q C Y U L a / i 7 V m f t 3 s P 9 I h x p Q 2 T 5 p R b m h T D M g p p l Q b 4 P w M 6 w i b 1 S 5 Z i 8 O w t V N F C 9 T 5 W S y p p W k N m h m E t 7 X k G X F a J X m K P P a 5 m 4 x n 8 L 7 y 1 5 p j i G b y s g r Y K U 6 E 7 m i c 1 B w 9 8 A 9 0 S P l J 5 p k F U f T N k n T k P f M L N 0 L q V t i p u A A R Y 4 R r n B M I J k 4 / l z D E J 1 Y N d 7 m 9 u G N M 8 G T J B l p A m 0 1 W l 7 P Q 8 x v J x n u K z G d G s Q R l B O B B C M c D s 8 v X E 6 A e H K I E 6 g o H m z d h z v 3 A X / E b Q 1 5 3 6 T h Q I G V w d B k P 0 U D F Z E i E W e F 6 L B R I j X l h F T W M 5 N k P L + P 6 s o n G a 8 S Q t p 3 0 j Q 1 + A H 9 t S K T s 2 L m k J Z a z i U q t / d N + B A o u Y q q h L q K q S Q A i E p h T D B V Q l s o s y q u v a f 2 + h b H 1 Y R 1 8 Q J P 1 3 l w y m 4 w 9 g T E v U J W s g f t v 9 I k X 2 w + k R f f / E Q q C I 1 X v J Y Y 1 s g M a 7 p F s p / v T 9 M 1 q U e N V 8 l M q 7 o C v R P N 7 + e z m j o q b Y U r / l A W 0 e e b 5 z O U 9 C I f / Y y k T v K X n V 3 K R 5 Y i P u l J g C V f G J A l c W D E J j f A J j G B k 9 n B d R u A k 5 n A d d n B v W k A r p u C Y y h K R n B v G 4 B 7 w w b u J V n 3 r g G 8 t 4 z w X p B 3 v z S A 9 4 4 R X q P M q x w Y p a e O x y V f m m 6 E L F t H 8 8 2 T b b N h 2 X L Z N i i W j Z o p C Z q 3 L D o x o k 1 I Y m 3 f 3 H x j F 6 w k k P i C h r Q T T a z z v o h k o Z i 6 5 I W S b X d 9 j m b 2 T n V 8 3 M 1 0 s z e x 7 4 C 8 k W 7 2 / v Y d k D 9 b 9 4 H P Z l L N d z O q k J p 9 M 3 t 8 0 d a e f R P b l W 6 0 r 9 m 6 l x x f Z D D 0 K A j b z u P R C r Q x 4 I Z m D s J l r / r v z j G Y O h L L L w D d 2 N D x m J Z / H N P y 0 Z h m B 9 3 Y 0 P G Y 7 v 4 4 p r t H Y 5 o d N M P R q A Y y t Q s M 5 o t 1 c g w q / v c k t U z G + P J O s Y P O T 9 J 2 f w V r u A t X 4 w T h 9 G Q e 1 u t 9 / z 9 Q S w E C L Q A U A A I A C A B s T 3 F W K h 4 n 0 6 M A A A D 1 A A A A E g A A A A A A A A A A A A A A A A A A A A A A Q 2 9 u Z m l n L 1 B h Y 2 t h Z 2 U u e G 1 s U E s B A i 0 A F A A C A A g A b E 9 x V g / K 6 a u k A A A A 6 Q A A A B M A A A A A A A A A A A A A A A A A 7 w A A A F t D b 2 5 0 Z W 5 0 X 1 R 5 c G V z X S 5 4 b W x Q S w E C L Q A U A A I A C A B s T 3 F W L 4 K e k y 0 H A A B M J Q A A E w A A A A A A A A A A A A A A A A D g A Q A A R m 9 y b X V s Y X M v U 2 V j d G l v b j E u b V B L B Q Y A A A A A A w A D A M I A A A B a C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I w A A A A A A A L E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G Z W N o Y U N v c n R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z L T A z L T E 3 V D E z O j U 5 O j I 0 L j M w M j I w M z d a I i A v P j w v U 3 R h Y m x l R W 5 0 c m l l c z 4 8 L 0 l 0 Z W 0 + P E l 0 Z W 0 + P E l 0 Z W 1 M b 2 N h d G l v b j 4 8 S X R l b V R 5 c G U + R m 9 y b X V s Y T w v S X R l b V R 5 c G U + P E l 0 Z W 1 Q Y X R o P l N l Y 3 R p b 2 4 x L 1 N l c n Z p Y 2 l v X 1 V T R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T Z X J 2 a W N p b 1 9 V U 0 Q i I C 8 + P E V u d H J 5 I F R 5 c G U 9 I k Z p b G x l Z E N v b X B s Z X R l U m V z d W x 0 V G 9 X b 3 J r c 2 h l Z X Q i I F Z h b H V l P S J s M S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E 1 O j E 1 O j A x L j E 4 N T I 4 M T F a I i A v P j x F b n R y e S B U e X B l P S J G a W x s Q 2 9 s d W 1 u V H l w Z X M i I F Z h b H V l P S J z Q m d Z R 0 J R V U Z C U V V G Q l F V P S I g L z 4 8 R W 5 0 c n k g V H l w Z T 0 i R m l s b E N v b H V t b k 5 h b W V z I i B W Y W x 1 Z T 0 i c 1 s m c X V v d D t S Z W Z l c m V u Y 2 l h I E J v b m 8 m c X V v d D s s J n F 1 b 3 Q 7 Q 8 O z Z G l n b y B J U 0 l O J n F 1 b 3 Q 7 L C Z x d W 9 0 O 0 1 v b m V k Y S Z x d W 9 0 O y w m c X V v d D t Q c m l u Y 2 l w Y W w g M j A y M y Z x d W 9 0 O y w m c X V v d D t J b n R l c m V z I D I w M j M m c X V v d D s s J n F 1 b 3 Q 7 U H J p b m N p c G F s I D I w M j Q m c X V v d D s s J n F 1 b 3 Q 7 S W 5 0 Z X J l c y A y M D I 0 J n F 1 b 3 Q 7 L C Z x d W 9 0 O 1 B y a W 5 j a X B h b C A y M D I 1 J n F 1 b 3 Q 7 L C Z x d W 9 0 O 0 l u d G V y Z X M g M j A y N S Z x d W 9 0 O y w m c X V v d D t Q c m l u Y 2 l w Y W w g M j A y N i Z x d W 9 0 O y w m c X V v d D t J b n R l c m V z I D I w M j Y m c X V v d D t d I i A v P j x F b n R y e S B U e X B l P S J G a W x s U 3 R h d H V z I i B W Y W x 1 Z T 0 i c 0 N v b X B s Z X R l I i A v P j x F b n R y e S B U e X B l P S J R d W V y e U l E I i B W Y W x 1 Z T 0 i c z B h N 2 Q x N 2 E 3 L W F l O D k t N G E 4 Y S 0 4 N D k 5 L T V j N m Y 4 Y j g 4 N D Q y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J n F 1 b 3 Q 7 U m V m Z X J l b m N p Y S B C b 2 5 v J n F 1 b 3 Q 7 L C Z x d W 9 0 O 0 P D s 2 R p Z 2 8 g S V N J T i Z x d W 9 0 O y w m c X V v d D t N b 2 5 l Z G E m c X V v d D t d L C Z x d W 9 0 O 3 F 1 Z X J 5 U m V s Y X R p b 2 5 z a G l w c y Z x d W 9 0 O z p b X S w m c X V v d D t j b 2 x 1 b W 5 J Z G V u d G l 0 a W V z J n F 1 b 3 Q 7 O l s m c X V v d D t T Z W N 0 a W 9 u M S 9 T Z X J 2 a W N p b 1 9 V U 0 Q v R 3 J v d X B l Z C B S b 3 d z M S 5 7 U m V m Z X J l b m N p Y S B C b 2 5 v L D B 9 J n F 1 b 3 Q 7 L C Z x d W 9 0 O 1 N l Y 3 R p b 2 4 x L 1 N l c n Z p Y 2 l v X 1 V T R C 9 H c m 9 1 c G V k I F J v d 3 M x L n t D w 7 N k a W d v I E l T S U 4 s M X 0 m c X V v d D s s J n F 1 b 3 Q 7 U 2 V j d G l v b j E v U 2 V y d m l j a W 9 f V V N E L 0 d y b 3 V w Z W Q g U m 9 3 c z E u e 0 1 v b m V k Y S w y f S Z x d W 9 0 O y w m c X V v d D t T Z W N 0 a W 9 u M S 9 T Z X J 2 a W N p b 1 9 V U 0 Q v R 3 J v d X B l Z C B S b 3 d z M S 5 7 U H J p b m N p c G F s I D I w M j M s M 3 0 m c X V v d D s s J n F 1 b 3 Q 7 U 2 V j d G l v b j E v U 2 V y d m l j a W 9 f V V N E L 0 d y b 3 V w Z W Q g U m 9 3 c z E u e 0 l u d G V y Z X M g M j A y M y w 0 f S Z x d W 9 0 O y w m c X V v d D t T Z W N 0 a W 9 u M S 9 T Z X J 2 a W N p b 1 9 V U 0 Q v R 3 J v d X B l Z C B S b 3 d z M S 5 7 U H J p b m N p c G F s I D I w M j Q s N X 0 m c X V v d D s s J n F 1 b 3 Q 7 U 2 V j d G l v b j E v U 2 V y d m l j a W 9 f V V N E L 0 d y b 3 V w Z W Q g U m 9 3 c z E u e 0 l u d G V y Z X M g M j A y N C w 2 f S Z x d W 9 0 O y w m c X V v d D t T Z W N 0 a W 9 u M S 9 T Z X J 2 a W N p b 1 9 V U 0 Q v R 3 J v d X B l Z C B S b 3 d z M S 5 7 U H J p b m N p c G F s I D I w M j U s N 3 0 m c X V v d D s s J n F 1 b 3 Q 7 U 2 V j d G l v b j E v U 2 V y d m l j a W 9 f V V N E L 0 d y b 3 V w Z W Q g U m 9 3 c z E u e 0 l u d G V y Z X M g M j A y N S w 4 f S Z x d W 9 0 O y w m c X V v d D t T Z W N 0 a W 9 u M S 9 T Z X J 2 a W N p b 1 9 V U 0 Q v R 3 J v d X B l Z C B S b 3 d z M S 5 7 U H J p b m N p c G F s I D I w M j Y s O X 0 m c X V v d D s s J n F 1 b 3 Q 7 U 2 V j d G l v b j E v U 2 V y d m l j a W 9 f V V N E L 0 d y b 3 V w Z W Q g U m 9 3 c z E u e 0 l u d G V y Z X M g M j A y N i w x M H 0 m c X V v d D t d L C Z x d W 9 0 O 0 N v b H V t b k N v d W 5 0 J n F 1 b 3 Q 7 O j E x L C Z x d W 9 0 O 0 t l e U N v b H V t b k 5 h b W V z J n F 1 b 3 Q 7 O l s m c X V v d D t S Z W Z l c m V u Y 2 l h I E J v b m 8 m c X V v d D s s J n F 1 b 3 Q 7 Q 8 O z Z G l n b y B J U 0 l O J n F 1 b 3 Q 7 L C Z x d W 9 0 O 0 1 v b m V k Y S Z x d W 9 0 O 1 0 s J n F 1 b 3 Q 7 Q 2 9 s d W 1 u S W R l b n R p d G l l c y Z x d W 9 0 O z p b J n F 1 b 3 Q 7 U 2 V j d G l v b j E v U 2 V y d m l j a W 9 f V V N E L 0 d y b 3 V w Z W Q g U m 9 3 c z E u e 1 J l Z m V y Z W 5 j a W E g Q m 9 u b y w w f S Z x d W 9 0 O y w m c X V v d D t T Z W N 0 a W 9 u M S 9 T Z X J 2 a W N p b 1 9 V U 0 Q v R 3 J v d X B l Z C B S b 3 d z M S 5 7 Q 8 O z Z G l n b y B J U 0 l O L D F 9 J n F 1 b 3 Q 7 L C Z x d W 9 0 O 1 N l Y 3 R p b 2 4 x L 1 N l c n Z p Y 2 l v X 1 V T R C 9 H c m 9 1 c G V k I F J v d 3 M x L n t N b 2 5 l Z G E s M n 0 m c X V v d D s s J n F 1 b 3 Q 7 U 2 V j d G l v b j E v U 2 V y d m l j a W 9 f V V N E L 0 d y b 3 V w Z W Q g U m 9 3 c z E u e 1 B y a W 5 j a X B h b C A y M D I z L D N 9 J n F 1 b 3 Q 7 L C Z x d W 9 0 O 1 N l Y 3 R p b 2 4 x L 1 N l c n Z p Y 2 l v X 1 V T R C 9 H c m 9 1 c G V k I F J v d 3 M x L n t J b n R l c m V z I D I w M j M s N H 0 m c X V v d D s s J n F 1 b 3 Q 7 U 2 V j d G l v b j E v U 2 V y d m l j a W 9 f V V N E L 0 d y b 3 V w Z W Q g U m 9 3 c z E u e 1 B y a W 5 j a X B h b C A y M D I 0 L D V 9 J n F 1 b 3 Q 7 L C Z x d W 9 0 O 1 N l Y 3 R p b 2 4 x L 1 N l c n Z p Y 2 l v X 1 V T R C 9 H c m 9 1 c G V k I F J v d 3 M x L n t J b n R l c m V z I D I w M j Q s N n 0 m c X V v d D s s J n F 1 b 3 Q 7 U 2 V j d G l v b j E v U 2 V y d m l j a W 9 f V V N E L 0 d y b 3 V w Z W Q g U m 9 3 c z E u e 1 B y a W 5 j a X B h b C A y M D I 1 L D d 9 J n F 1 b 3 Q 7 L C Z x d W 9 0 O 1 N l Y 3 R p b 2 4 x L 1 N l c n Z p Y 2 l v X 1 V T R C 9 H c m 9 1 c G V k I F J v d 3 M x L n t J b n R l c m V z I D I w M j U s O H 0 m c X V v d D s s J n F 1 b 3 Q 7 U 2 V j d G l v b j E v U 2 V y d m l j a W 9 f V V N E L 0 d y b 3 V w Z W Q g U m 9 3 c z E u e 1 B y a W 5 j a X B h b C A y M D I 2 L D l 9 J n F 1 b 3 Q 7 L C Z x d W 9 0 O 1 N l Y 3 R p b 2 4 x L 1 N l c n Z p Y 2 l v X 1 V T R C 9 H c m 9 1 c G V k I F J v d 3 M x L n t J b n R l c m V z I D I w M j Y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Z X J 2 a W N p b 1 9 V U 0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3 J k Z X J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0 l u c 2 V y d G V k J T I w T W V y Z 2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0 l u c 2 V y d G V k J T I w T W V y Z 2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Q a X Z v d G V k J T I w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0 R p d m l k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9 1 b m R l Z C U y M E 9 m Z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H c m 9 1 c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m l s d G V y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F c + a C / i p R J g M I 0 D v Q m X u U A A A A A A g A A A A A A A 2 Y A A M A A A A A Q A A A A M O 2 I 4 a I t 5 n F A 0 1 A 1 m Z Q I X w A A A A A E g A A A o A A A A B A A A A B 6 O g 2 m o X 0 q E Q G i H H i q E O T C U A A A A E V K i s Z d T p S o C f 2 k Z W z B S P r S N r q f Z b q z O s w u q j c + F J z + C X d O z f j o h / E S X q v T v C Y c m r d G 2 y X i P I 0 1 j f W W r b A S o 7 H a L R x / H 5 / F E a 8 B s H 5 C 2 D Q B F A A A A I 9 M D r m j Q w i r r s d i k X k X 8 u V d Z Q w r < / D a t a M a s h u p > 
</file>

<file path=customXml/itemProps1.xml><?xml version="1.0" encoding="utf-8"?>
<ds:datastoreItem xmlns:ds="http://schemas.openxmlformats.org/officeDocument/2006/customXml" ds:itemID="{7EEE1134-C1C4-4116-881B-0C767D5AED3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67e31ee-f4e7-4866-bbfb-e2660978dd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181AC6-CCEA-41C4-B32A-1EFBB80A4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e31ee-f4e7-4866-bbfb-e2660978d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F7FA07-AD39-426D-87E6-7FF3C2E63D2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653EC7-8B9B-4BA4-9DF7-D72CCFF682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Bonos Ext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Rancier Barinas</dc:creator>
  <cp:lastModifiedBy>Pedro Manuel Joaquin Federico</cp:lastModifiedBy>
  <cp:lastPrinted>2024-05-06T13:39:57Z</cp:lastPrinted>
  <dcterms:created xsi:type="dcterms:W3CDTF">2020-04-28T21:30:53Z</dcterms:created>
  <dcterms:modified xsi:type="dcterms:W3CDTF">2025-03-31T20:40:09Z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0x010100CD92F805E4FBF44E86213CDEBBA60208</vt:lpwstr>
  </property>
</Properties>
</file>